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BEE\Documents\"/>
    </mc:Choice>
  </mc:AlternateContent>
  <xr:revisionPtr revIDLastSave="0" documentId="13_ncr:1_{C2D43DBB-F962-4AC9-B1BC-AB3738F0C77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UDGET1" sheetId="2" r:id="rId1"/>
    <sheet name="BUDGET2" sheetId="3" r:id="rId2"/>
  </sheets>
  <externalReferences>
    <externalReference r:id="rId3"/>
  </externalReferences>
  <calcPr calcId="181029"/>
</workbook>
</file>

<file path=xl/calcChain.xml><?xml version="1.0" encoding="utf-8"?>
<calcChain xmlns="http://schemas.openxmlformats.org/spreadsheetml/2006/main">
  <c r="D78" i="2" l="1"/>
  <c r="F78" i="2" s="1"/>
  <c r="F77" i="2"/>
  <c r="F76" i="2"/>
  <c r="F75" i="2"/>
  <c r="F74" i="2"/>
  <c r="F73" i="2"/>
  <c r="F68" i="2"/>
  <c r="F67" i="2"/>
  <c r="F66" i="2"/>
  <c r="F65" i="2"/>
  <c r="F69" i="2" s="1"/>
  <c r="F70" i="2" s="1"/>
  <c r="F79" i="2" l="1"/>
  <c r="F80" i="2" s="1"/>
  <c r="F46" i="2" l="1"/>
  <c r="F47" i="2"/>
  <c r="F48" i="2"/>
  <c r="F49" i="2"/>
  <c r="F50" i="2"/>
  <c r="F51" i="2"/>
  <c r="F52" i="2"/>
  <c r="F53" i="2"/>
  <c r="F54" i="2"/>
  <c r="C55" i="2"/>
  <c r="F55" i="2" s="1"/>
  <c r="F37" i="2"/>
  <c r="F38" i="2"/>
  <c r="F39" i="2"/>
  <c r="F40" i="2"/>
  <c r="F41" i="2"/>
  <c r="F36" i="2"/>
  <c r="F42" i="2" l="1"/>
  <c r="F39" i="3" l="1"/>
  <c r="F40" i="3"/>
  <c r="F41" i="3"/>
  <c r="F42" i="3"/>
  <c r="F44" i="3"/>
  <c r="F45" i="3"/>
  <c r="F38" i="3"/>
  <c r="F43" i="3" l="1"/>
  <c r="F46" i="3"/>
  <c r="F45" i="2" l="1"/>
  <c r="F60" i="2"/>
  <c r="F56" i="2" l="1"/>
  <c r="F58" i="2" l="1"/>
  <c r="F61" i="2" s="1"/>
  <c r="F81" i="2" s="1"/>
  <c r="F82" i="2" l="1"/>
  <c r="F83" i="2" s="1"/>
  <c r="F85" i="2" s="1"/>
</calcChain>
</file>

<file path=xl/sharedStrings.xml><?xml version="1.0" encoding="utf-8"?>
<sst xmlns="http://schemas.openxmlformats.org/spreadsheetml/2006/main" count="174" uniqueCount="98">
  <si>
    <t>Gant Chart</t>
  </si>
  <si>
    <t>Activites</t>
  </si>
  <si>
    <t>Kirundo</t>
  </si>
  <si>
    <t>Ngozi</t>
  </si>
  <si>
    <t>Bujumbura</t>
  </si>
  <si>
    <t>Cibitoke</t>
  </si>
  <si>
    <t>B. Cliniques  Mobiles &amp; Coaching</t>
  </si>
  <si>
    <t xml:space="preserve"> </t>
  </si>
  <si>
    <t>Mubimbi</t>
  </si>
  <si>
    <t>Nyabiraba</t>
  </si>
  <si>
    <t>Kanyosha</t>
  </si>
  <si>
    <t>Mabayi</t>
  </si>
  <si>
    <t>Rugombo</t>
  </si>
  <si>
    <t>Mwumba</t>
  </si>
  <si>
    <t>Muyinga</t>
  </si>
  <si>
    <t>D. Evaluation</t>
  </si>
  <si>
    <t>MAI</t>
  </si>
  <si>
    <t>JUIN</t>
  </si>
  <si>
    <t>Serviettes hygienique</t>
  </si>
  <si>
    <t>1er Trimestre</t>
  </si>
  <si>
    <t>1 er Semestre</t>
  </si>
  <si>
    <t>Budget activites WUFF/Projet Tubakarorero</t>
  </si>
  <si>
    <t>Denomination</t>
  </si>
  <si>
    <t>#Unite</t>
  </si>
  <si>
    <t xml:space="preserve">Quantite </t>
  </si>
  <si>
    <t>Frequence</t>
  </si>
  <si>
    <t>P.U</t>
  </si>
  <si>
    <t>PT</t>
  </si>
  <si>
    <t>ACTIVITE2: Strategie avanceee (Clinique mobile) + Coaching et accompagnement des prestataires.</t>
  </si>
  <si>
    <t>D. Strategie avancee (Clinique)</t>
  </si>
  <si>
    <t>Per dium volontaire (hotel+repas+communication)</t>
  </si>
  <si>
    <t>1. Mubimbi</t>
  </si>
  <si>
    <t>par pers*par CDS*nbr sem</t>
  </si>
  <si>
    <t>Total D1</t>
  </si>
  <si>
    <t>Logistique</t>
  </si>
  <si>
    <t xml:space="preserve">Location Vehicule des volontaires </t>
  </si>
  <si>
    <t>voiture*par CDS*jours*frequence (sem)</t>
  </si>
  <si>
    <t>Carburant en litre</t>
  </si>
  <si>
    <t>full tank*par Commune* frequence (sem)</t>
  </si>
  <si>
    <t>Frais deplacmnt des prestataires</t>
  </si>
  <si>
    <t>par pers*par CDS*frequence (sem)</t>
  </si>
  <si>
    <t>Frais deplacmnt des agents de sante, jeunes volontaires, pilliers</t>
  </si>
  <si>
    <t>par pers*par commune*frequence (sem)</t>
  </si>
  <si>
    <t>frais d'organisation pour les administratifs(adminicom, district, BPS)</t>
  </si>
  <si>
    <t>Amenagement des lieux</t>
  </si>
  <si>
    <t>par CSDAJ</t>
  </si>
  <si>
    <t>Total D2</t>
  </si>
  <si>
    <t>Total Activite D</t>
  </si>
  <si>
    <t>E. Conception et impression des coupons visites CDS</t>
  </si>
  <si>
    <t>nbre coupon*par CDS</t>
  </si>
  <si>
    <t>Total Activite 2</t>
  </si>
  <si>
    <t>cout de la formation au niveau communal/centre jeune</t>
  </si>
  <si>
    <t>Cout du materiel par centre jeune</t>
  </si>
  <si>
    <t>centre jeune</t>
  </si>
  <si>
    <t>personnes</t>
  </si>
  <si>
    <t>Perdiem pour les formateurs de Wuff au niveau des provinces/communes</t>
  </si>
  <si>
    <t>Restauration des formateurs de Wuff au niveau des provinces/communes</t>
  </si>
  <si>
    <t>Total materiel et prise en charge des participants et des formateurs par commune/centre jeune</t>
  </si>
  <si>
    <t>voiture*par visite univ*jours</t>
  </si>
  <si>
    <t>3. Bujumbura</t>
  </si>
  <si>
    <t>full tank*nbre de seances</t>
  </si>
  <si>
    <t>TOTAL F</t>
  </si>
  <si>
    <t>Total activite</t>
  </si>
  <si>
    <t>G. Support Staff Team</t>
  </si>
  <si>
    <t>TOTAL GENERALE Activite1+2+F+I</t>
  </si>
  <si>
    <t>frais de deplacement pour les Participants autour du centre</t>
  </si>
  <si>
    <t>Restauration des participants à la formation</t>
  </si>
  <si>
    <t>JUILLET</t>
  </si>
  <si>
    <t xml:space="preserve">   </t>
  </si>
  <si>
    <t>F. BUDGETISATION POUR LA FORMATION SUR LA CONFECTION DES SEVIETTES HYGIENIQUES EN PROVINCE MUYINGA</t>
  </si>
  <si>
    <t>3. MUYINGA</t>
  </si>
  <si>
    <t>4 770 000</t>
  </si>
  <si>
    <t>SEPTEMBRE</t>
  </si>
  <si>
    <t>OCTOBRE</t>
  </si>
  <si>
    <t>NOVEMBRE</t>
  </si>
  <si>
    <t>DECEMBRE</t>
  </si>
  <si>
    <t>JANVIER</t>
  </si>
  <si>
    <t>FEVRIER</t>
  </si>
  <si>
    <t>MARS</t>
  </si>
  <si>
    <t>AVRIL</t>
  </si>
  <si>
    <t>2eme Trimestre</t>
  </si>
  <si>
    <t>3eme Trimestre</t>
  </si>
  <si>
    <t>4eme Trimestre</t>
  </si>
  <si>
    <t>2. Rugombo</t>
  </si>
  <si>
    <t>3. Mwumba</t>
  </si>
  <si>
    <t>4. Muyinga</t>
  </si>
  <si>
    <t>5. Kanyosha</t>
  </si>
  <si>
    <t>6. Nyabiraba</t>
  </si>
  <si>
    <t xml:space="preserve">F. BUDGETISATION POUR LA FORMATION SUR LA CONFECTION DES SEVIETTES HYGIENIQUES </t>
  </si>
  <si>
    <t>frais de deplacement pour les filles/Participants autour du centre</t>
  </si>
  <si>
    <t>Total pour 5 communes/centres jeunes</t>
  </si>
  <si>
    <t>Deplacement des formateurs</t>
  </si>
  <si>
    <t>Location Vehicule</t>
  </si>
  <si>
    <t>1. Muyinga</t>
  </si>
  <si>
    <t xml:space="preserve">2. Ngozi </t>
  </si>
  <si>
    <t>4. Cibitoke</t>
  </si>
  <si>
    <t>5. Kirundo</t>
  </si>
  <si>
    <t>Total deplacement des formateurs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</si>
</sst>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€_-;\-* #,##0\ _€_-;_-* &quot;-&quot;\ _€_-;_-@_-"/>
    <numFmt numFmtId="165" formatCode="_-* #,##0_-;\-* #,##0_-;_-* &quot;-&quot;_-;_-@"/>
  </numFmts>
  <fonts count="26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sz val="12"/>
      <color rgb="FFC00000"/>
      <name val="Arial"/>
      <family val="2"/>
      <scheme val="minor"/>
    </font>
    <font>
      <sz val="12"/>
      <color rgb="FFC00000"/>
      <name val="Arial"/>
      <family val="2"/>
    </font>
    <font>
      <sz val="12"/>
      <color theme="4" tint="-0.249977111117893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</font>
    <font>
      <b/>
      <sz val="19"/>
      <name val="Arial"/>
      <family val="2"/>
    </font>
    <font>
      <sz val="10"/>
      <name val="Arial"/>
      <family val="2"/>
    </font>
    <font>
      <sz val="10"/>
      <name val="Arial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  <scheme val="major"/>
    </font>
    <font>
      <b/>
      <sz val="10"/>
      <name val="Arial"/>
      <family val="2"/>
      <scheme val="major"/>
    </font>
    <font>
      <sz val="10"/>
      <color theme="1"/>
      <name val="Arial"/>
      <family val="2"/>
      <scheme val="major"/>
    </font>
    <font>
      <sz val="10"/>
      <color rgb="FFFF0000"/>
      <name val="Arial"/>
      <family val="2"/>
      <scheme val="major"/>
    </font>
    <font>
      <b/>
      <sz val="10"/>
      <color rgb="FFFF0000"/>
      <name val="Arial"/>
      <family val="2"/>
      <scheme val="major"/>
    </font>
    <font>
      <sz val="10"/>
      <color rgb="FFFF0000"/>
      <name val="Arial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2"/>
      <color rgb="FF000000"/>
      <name val="Arial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E06666"/>
        <bgColor rgb="FFE0666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theme="0"/>
        <bgColor rgb="FFFF00FF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274E13"/>
      </patternFill>
    </fill>
    <fill>
      <patternFill patternType="solid">
        <fgColor theme="0"/>
        <bgColor rgb="FFCC4125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B7B7B7"/>
      </patternFill>
    </fill>
    <fill>
      <patternFill patternType="solid">
        <fgColor theme="0"/>
        <bgColor rgb="FF0C343D"/>
      </patternFill>
    </fill>
    <fill>
      <patternFill patternType="solid">
        <fgColor theme="4" tint="-0.249977111117893"/>
        <bgColor rgb="FFFFFFFF"/>
      </patternFill>
    </fill>
    <fill>
      <patternFill patternType="solid">
        <fgColor rgb="FFF4CCCC"/>
        <bgColor rgb="FFF4CCCC"/>
      </patternFill>
    </fill>
    <fill>
      <patternFill patternType="solid">
        <fgColor rgb="FFFFE599"/>
        <bgColor rgb="FFFFE599"/>
      </patternFill>
    </fill>
    <fill>
      <patternFill patternType="solid">
        <fgColor rgb="FF00B050"/>
        <bgColor rgb="FF93C47D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rgb="FF00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/>
        <bgColor rgb="FFFF9900"/>
      </patternFill>
    </fill>
    <fill>
      <patternFill patternType="solid">
        <fgColor theme="9" tint="0.39997558519241921"/>
        <bgColor rgb="FFB6D7A8"/>
      </patternFill>
    </fill>
    <fill>
      <patternFill patternType="solid">
        <fgColor rgb="FF00B050"/>
        <bgColor rgb="FF00FFFF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/>
        <bgColor rgb="FFB7B7B7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00FF00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0" fontId="1" fillId="0" borderId="0"/>
  </cellStyleXfs>
  <cellXfs count="212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2" fillId="3" borderId="1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5" fillId="0" borderId="4" xfId="0" applyFont="1" applyBorder="1"/>
    <xf numFmtId="0" fontId="3" fillId="3" borderId="1" xfId="0" applyFont="1" applyFill="1" applyBorder="1" applyAlignment="1">
      <alignment horizontal="center" wrapText="1"/>
    </xf>
    <xf numFmtId="0" fontId="7" fillId="0" borderId="1" xfId="0" applyFont="1" applyBorder="1"/>
    <xf numFmtId="0" fontId="7" fillId="0" borderId="4" xfId="0" applyFont="1" applyBorder="1"/>
    <xf numFmtId="0" fontId="2" fillId="8" borderId="1" xfId="0" applyFont="1" applyFill="1" applyBorder="1"/>
    <xf numFmtId="0" fontId="2" fillId="9" borderId="1" xfId="0" applyFont="1" applyFill="1" applyBorder="1"/>
    <xf numFmtId="0" fontId="2" fillId="8" borderId="3" xfId="0" applyFont="1" applyFill="1" applyBorder="1" applyAlignment="1">
      <alignment wrapText="1"/>
    </xf>
    <xf numFmtId="0" fontId="2" fillId="11" borderId="1" xfId="0" applyFont="1" applyFill="1" applyBorder="1"/>
    <xf numFmtId="0" fontId="2" fillId="6" borderId="1" xfId="0" applyFont="1" applyFill="1" applyBorder="1"/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2" fillId="0" borderId="2" xfId="0" applyFont="1" applyBorder="1"/>
    <xf numFmtId="0" fontId="2" fillId="8" borderId="2" xfId="0" applyFont="1" applyFill="1" applyBorder="1"/>
    <xf numFmtId="0" fontId="2" fillId="8" borderId="0" xfId="0" applyFont="1" applyFill="1"/>
    <xf numFmtId="0" fontId="2" fillId="11" borderId="2" xfId="0" applyFont="1" applyFill="1" applyBorder="1"/>
    <xf numFmtId="0" fontId="2" fillId="13" borderId="2" xfId="0" applyFont="1" applyFill="1" applyBorder="1"/>
    <xf numFmtId="0" fontId="14" fillId="16" borderId="17" xfId="0" applyFont="1" applyFill="1" applyBorder="1"/>
    <xf numFmtId="0" fontId="14" fillId="16" borderId="1" xfId="0" applyFont="1" applyFill="1" applyBorder="1"/>
    <xf numFmtId="165" fontId="14" fillId="16" borderId="1" xfId="0" applyNumberFormat="1" applyFont="1" applyFill="1" applyBorder="1"/>
    <xf numFmtId="164" fontId="14" fillId="16" borderId="1" xfId="1" applyFont="1" applyFill="1" applyBorder="1"/>
    <xf numFmtId="164" fontId="14" fillId="16" borderId="18" xfId="1" applyFont="1" applyFill="1" applyBorder="1"/>
    <xf numFmtId="0" fontId="14" fillId="17" borderId="17" xfId="0" applyFont="1" applyFill="1" applyBorder="1"/>
    <xf numFmtId="0" fontId="12" fillId="17" borderId="2" xfId="0" applyFont="1" applyFill="1" applyBorder="1"/>
    <xf numFmtId="0" fontId="12" fillId="18" borderId="3" xfId="0" applyFont="1" applyFill="1" applyBorder="1"/>
    <xf numFmtId="164" fontId="12" fillId="18" borderId="3" xfId="1" applyFont="1" applyFill="1" applyBorder="1"/>
    <xf numFmtId="164" fontId="12" fillId="18" borderId="5" xfId="1" applyFont="1" applyFill="1" applyBorder="1"/>
    <xf numFmtId="0" fontId="14" fillId="19" borderId="17" xfId="0" applyFont="1" applyFill="1" applyBorder="1"/>
    <xf numFmtId="0" fontId="12" fillId="20" borderId="2" xfId="0" applyFont="1" applyFill="1" applyBorder="1"/>
    <xf numFmtId="0" fontId="12" fillId="20" borderId="3" xfId="0" applyFont="1" applyFill="1" applyBorder="1"/>
    <xf numFmtId="164" fontId="12" fillId="20" borderId="3" xfId="1" applyFont="1" applyFill="1" applyBorder="1"/>
    <xf numFmtId="164" fontId="12" fillId="20" borderId="5" xfId="1" applyFont="1" applyFill="1" applyBorder="1"/>
    <xf numFmtId="0" fontId="12" fillId="0" borderId="17" xfId="0" applyFont="1" applyBorder="1"/>
    <xf numFmtId="0" fontId="12" fillId="0" borderId="1" xfId="0" applyFont="1" applyBorder="1"/>
    <xf numFmtId="165" fontId="12" fillId="0" borderId="1" xfId="0" applyNumberFormat="1" applyFont="1" applyBorder="1"/>
    <xf numFmtId="164" fontId="12" fillId="0" borderId="1" xfId="1" applyFont="1" applyBorder="1"/>
    <xf numFmtId="164" fontId="12" fillId="0" borderId="18" xfId="1" applyFont="1" applyBorder="1"/>
    <xf numFmtId="0" fontId="10" fillId="0" borderId="17" xfId="0" applyFont="1" applyBorder="1"/>
    <xf numFmtId="0" fontId="10" fillId="0" borderId="1" xfId="0" applyFont="1" applyBorder="1"/>
    <xf numFmtId="165" fontId="15" fillId="0" borderId="1" xfId="0" applyNumberFormat="1" applyFont="1" applyBorder="1"/>
    <xf numFmtId="165" fontId="10" fillId="0" borderId="1" xfId="0" applyNumberFormat="1" applyFont="1" applyBorder="1"/>
    <xf numFmtId="0" fontId="14" fillId="21" borderId="17" xfId="0" applyFont="1" applyFill="1" applyBorder="1"/>
    <xf numFmtId="0" fontId="12" fillId="21" borderId="1" xfId="0" applyFont="1" applyFill="1" applyBorder="1"/>
    <xf numFmtId="165" fontId="12" fillId="21" borderId="1" xfId="0" applyNumberFormat="1" applyFont="1" applyFill="1" applyBorder="1"/>
    <xf numFmtId="164" fontId="12" fillId="21" borderId="1" xfId="1" applyFont="1" applyFill="1" applyBorder="1"/>
    <xf numFmtId="164" fontId="14" fillId="21" borderId="18" xfId="1" applyFont="1" applyFill="1" applyBorder="1"/>
    <xf numFmtId="0" fontId="14" fillId="22" borderId="17" xfId="0" applyFont="1" applyFill="1" applyBorder="1"/>
    <xf numFmtId="0" fontId="12" fillId="22" borderId="2" xfId="0" applyFont="1" applyFill="1" applyBorder="1"/>
    <xf numFmtId="0" fontId="14" fillId="0" borderId="17" xfId="0" applyFont="1" applyBorder="1"/>
    <xf numFmtId="0" fontId="12" fillId="0" borderId="17" xfId="0" applyFont="1" applyBorder="1" applyAlignment="1">
      <alignment wrapText="1"/>
    </xf>
    <xf numFmtId="0" fontId="13" fillId="0" borderId="8" xfId="0" applyFont="1" applyBorder="1"/>
    <xf numFmtId="0" fontId="13" fillId="0" borderId="0" xfId="0" applyFont="1"/>
    <xf numFmtId="164" fontId="13" fillId="0" borderId="0" xfId="1" applyFont="1" applyBorder="1"/>
    <xf numFmtId="164" fontId="13" fillId="0" borderId="16" xfId="1" applyFont="1" applyBorder="1"/>
    <xf numFmtId="0" fontId="14" fillId="23" borderId="17" xfId="0" applyFont="1" applyFill="1" applyBorder="1"/>
    <xf numFmtId="0" fontId="12" fillId="18" borderId="1" xfId="0" applyFont="1" applyFill="1" applyBorder="1"/>
    <xf numFmtId="165" fontId="12" fillId="18" borderId="1" xfId="0" applyNumberFormat="1" applyFont="1" applyFill="1" applyBorder="1"/>
    <xf numFmtId="164" fontId="12" fillId="18" borderId="1" xfId="1" applyFont="1" applyFill="1" applyBorder="1"/>
    <xf numFmtId="164" fontId="14" fillId="18" borderId="18" xfId="1" applyFont="1" applyFill="1" applyBorder="1"/>
    <xf numFmtId="0" fontId="14" fillId="24" borderId="8" xfId="0" applyFont="1" applyFill="1" applyBorder="1"/>
    <xf numFmtId="0" fontId="14" fillId="24" borderId="0" xfId="0" applyFont="1" applyFill="1"/>
    <xf numFmtId="165" fontId="14" fillId="24" borderId="0" xfId="0" applyNumberFormat="1" applyFont="1" applyFill="1"/>
    <xf numFmtId="164" fontId="14" fillId="24" borderId="0" xfId="1" applyFont="1" applyFill="1" applyBorder="1"/>
    <xf numFmtId="164" fontId="14" fillId="24" borderId="16" xfId="1" applyFont="1" applyFill="1" applyBorder="1"/>
    <xf numFmtId="0" fontId="14" fillId="0" borderId="8" xfId="0" applyFont="1" applyBorder="1"/>
    <xf numFmtId="0" fontId="12" fillId="0" borderId="0" xfId="0" applyFont="1"/>
    <xf numFmtId="165" fontId="12" fillId="0" borderId="0" xfId="0" applyNumberFormat="1" applyFont="1"/>
    <xf numFmtId="164" fontId="12" fillId="0" borderId="0" xfId="1" applyFont="1" applyBorder="1"/>
    <xf numFmtId="164" fontId="12" fillId="0" borderId="16" xfId="1" applyFont="1" applyBorder="1"/>
    <xf numFmtId="0" fontId="16" fillId="18" borderId="8" xfId="2" applyFont="1" applyFill="1" applyBorder="1"/>
    <xf numFmtId="0" fontId="16" fillId="18" borderId="0" xfId="2" applyFont="1" applyFill="1"/>
    <xf numFmtId="164" fontId="16" fillId="18" borderId="0" xfId="1" applyFont="1" applyFill="1" applyBorder="1"/>
    <xf numFmtId="164" fontId="16" fillId="18" borderId="16" xfId="1" applyFont="1" applyFill="1" applyBorder="1"/>
    <xf numFmtId="0" fontId="17" fillId="0" borderId="12" xfId="2" applyFont="1" applyBorder="1" applyAlignment="1">
      <alignment wrapText="1"/>
    </xf>
    <xf numFmtId="0" fontId="18" fillId="0" borderId="0" xfId="2" applyFont="1"/>
    <xf numFmtId="0" fontId="16" fillId="0" borderId="0" xfId="2" applyFont="1"/>
    <xf numFmtId="164" fontId="18" fillId="0" borderId="0" xfId="1" applyFont="1" applyBorder="1"/>
    <xf numFmtId="164" fontId="18" fillId="0" borderId="16" xfId="1" applyFont="1" applyBorder="1"/>
    <xf numFmtId="0" fontId="19" fillId="0" borderId="12" xfId="2" applyFont="1" applyBorder="1"/>
    <xf numFmtId="164" fontId="19" fillId="0" borderId="12" xfId="1" applyFont="1" applyBorder="1"/>
    <xf numFmtId="0" fontId="19" fillId="0" borderId="12" xfId="2" applyFont="1" applyBorder="1" applyAlignment="1">
      <alignment wrapText="1"/>
    </xf>
    <xf numFmtId="164" fontId="19" fillId="0" borderId="12" xfId="1" applyFont="1" applyBorder="1" applyAlignment="1">
      <alignment wrapText="1"/>
    </xf>
    <xf numFmtId="0" fontId="20" fillId="0" borderId="12" xfId="2" applyFont="1" applyBorder="1" applyAlignment="1">
      <alignment wrapText="1"/>
    </xf>
    <xf numFmtId="164" fontId="20" fillId="0" borderId="12" xfId="1" applyFont="1" applyBorder="1"/>
    <xf numFmtId="0" fontId="21" fillId="8" borderId="12" xfId="0" applyFont="1" applyFill="1" applyBorder="1"/>
    <xf numFmtId="164" fontId="20" fillId="0" borderId="12" xfId="1" applyFont="1" applyBorder="1" applyAlignment="1">
      <alignment wrapText="1"/>
    </xf>
    <xf numFmtId="0" fontId="16" fillId="24" borderId="12" xfId="2" applyFont="1" applyFill="1" applyBorder="1"/>
    <xf numFmtId="0" fontId="16" fillId="24" borderId="19" xfId="2" applyFont="1" applyFill="1" applyBorder="1"/>
    <xf numFmtId="164" fontId="16" fillId="24" borderId="21" xfId="1" applyFont="1" applyFill="1" applyBorder="1"/>
    <xf numFmtId="164" fontId="16" fillId="24" borderId="12" xfId="1" applyFont="1" applyFill="1" applyBorder="1"/>
    <xf numFmtId="0" fontId="16" fillId="7" borderId="8" xfId="2" applyFont="1" applyFill="1" applyBorder="1"/>
    <xf numFmtId="0" fontId="16" fillId="7" borderId="0" xfId="2" applyFont="1" applyFill="1"/>
    <xf numFmtId="164" fontId="16" fillId="7" borderId="0" xfId="1" applyFont="1" applyFill="1" applyBorder="1"/>
    <xf numFmtId="164" fontId="16" fillId="7" borderId="16" xfId="1" applyFont="1" applyFill="1" applyBorder="1"/>
    <xf numFmtId="0" fontId="22" fillId="18" borderId="17" xfId="0" applyFont="1" applyFill="1" applyBorder="1"/>
    <xf numFmtId="0" fontId="10" fillId="18" borderId="1" xfId="0" applyFont="1" applyFill="1" applyBorder="1"/>
    <xf numFmtId="165" fontId="10" fillId="18" borderId="1" xfId="0" applyNumberFormat="1" applyFont="1" applyFill="1" applyBorder="1"/>
    <xf numFmtId="164" fontId="10" fillId="18" borderId="1" xfId="1" applyFont="1" applyFill="1" applyBorder="1"/>
    <xf numFmtId="164" fontId="10" fillId="18" borderId="18" xfId="1" applyFont="1" applyFill="1" applyBorder="1"/>
    <xf numFmtId="0" fontId="23" fillId="25" borderId="22" xfId="0" applyFont="1" applyFill="1" applyBorder="1"/>
    <xf numFmtId="0" fontId="13" fillId="25" borderId="23" xfId="0" applyFont="1" applyFill="1" applyBorder="1"/>
    <xf numFmtId="164" fontId="13" fillId="25" borderId="23" xfId="1" applyFont="1" applyFill="1" applyBorder="1"/>
    <xf numFmtId="164" fontId="23" fillId="25" borderId="24" xfId="1" applyFont="1" applyFill="1" applyBorder="1"/>
    <xf numFmtId="0" fontId="3" fillId="0" borderId="2" xfId="0" applyFont="1" applyBorder="1"/>
    <xf numFmtId="0" fontId="2" fillId="3" borderId="2" xfId="0" applyFont="1" applyFill="1" applyBorder="1"/>
    <xf numFmtId="0" fontId="2" fillId="0" borderId="0" xfId="0" applyFont="1"/>
    <xf numFmtId="0" fontId="2" fillId="5" borderId="0" xfId="0" applyFont="1" applyFill="1"/>
    <xf numFmtId="0" fontId="6" fillId="12" borderId="0" xfId="0" applyFont="1" applyFill="1"/>
    <xf numFmtId="0" fontId="2" fillId="0" borderId="0" xfId="0" applyFont="1" applyAlignment="1">
      <alignment wrapText="1"/>
    </xf>
    <xf numFmtId="0" fontId="2" fillId="3" borderId="0" xfId="0" applyFont="1" applyFill="1"/>
    <xf numFmtId="0" fontId="2" fillId="11" borderId="0" xfId="0" applyFont="1" applyFill="1"/>
    <xf numFmtId="0" fontId="2" fillId="13" borderId="0" xfId="0" applyFont="1" applyFill="1"/>
    <xf numFmtId="0" fontId="2" fillId="10" borderId="2" xfId="0" applyFont="1" applyFill="1" applyBorder="1"/>
    <xf numFmtId="0" fontId="2" fillId="14" borderId="2" xfId="0" applyFont="1" applyFill="1" applyBorder="1"/>
    <xf numFmtId="0" fontId="2" fillId="8" borderId="12" xfId="0" applyFont="1" applyFill="1" applyBorder="1"/>
    <xf numFmtId="0" fontId="2" fillId="6" borderId="12" xfId="0" applyFont="1" applyFill="1" applyBorder="1"/>
    <xf numFmtId="0" fontId="2" fillId="8" borderId="12" xfId="0" applyFont="1" applyFill="1" applyBorder="1" applyAlignment="1">
      <alignment wrapText="1"/>
    </xf>
    <xf numFmtId="0" fontId="2" fillId="11" borderId="12" xfId="0" applyFont="1" applyFill="1" applyBorder="1"/>
    <xf numFmtId="0" fontId="2" fillId="3" borderId="12" xfId="0" applyFont="1" applyFill="1" applyBorder="1"/>
    <xf numFmtId="0" fontId="2" fillId="0" borderId="12" xfId="0" applyFont="1" applyBorder="1"/>
    <xf numFmtId="0" fontId="8" fillId="8" borderId="0" xfId="0" applyFont="1" applyFill="1"/>
    <xf numFmtId="0" fontId="3" fillId="0" borderId="0" xfId="0" applyFont="1"/>
    <xf numFmtId="0" fontId="3" fillId="0" borderId="7" xfId="0" applyFont="1" applyBorder="1" applyAlignment="1">
      <alignment horizontal="center" wrapText="1"/>
    </xf>
    <xf numFmtId="0" fontId="3" fillId="0" borderId="12" xfId="0" applyFont="1" applyBorder="1"/>
    <xf numFmtId="0" fontId="24" fillId="0" borderId="0" xfId="0" applyFont="1"/>
    <xf numFmtId="0" fontId="9" fillId="0" borderId="0" xfId="0" applyFont="1"/>
    <xf numFmtId="0" fontId="23" fillId="25" borderId="0" xfId="0" applyFont="1" applyFill="1"/>
    <xf numFmtId="0" fontId="13" fillId="25" borderId="0" xfId="0" applyFont="1" applyFill="1"/>
    <xf numFmtId="164" fontId="13" fillId="25" borderId="0" xfId="1" applyFont="1" applyFill="1" applyBorder="1"/>
    <xf numFmtId="164" fontId="23" fillId="25" borderId="0" xfId="1" applyFont="1" applyFill="1" applyBorder="1"/>
    <xf numFmtId="0" fontId="2" fillId="14" borderId="12" xfId="0" applyFont="1" applyFill="1" applyBorder="1"/>
    <xf numFmtId="0" fontId="3" fillId="0" borderId="20" xfId="0" applyFont="1" applyBorder="1"/>
    <xf numFmtId="0" fontId="3" fillId="0" borderId="21" xfId="0" applyFont="1" applyBorder="1"/>
    <xf numFmtId="0" fontId="0" fillId="0" borderId="20" xfId="0" applyBorder="1"/>
    <xf numFmtId="0" fontId="0" fillId="0" borderId="21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23" xfId="0" applyBorder="1"/>
    <xf numFmtId="0" fontId="2" fillId="0" borderId="19" xfId="0" applyFont="1" applyBorder="1"/>
    <xf numFmtId="0" fontId="2" fillId="0" borderId="20" xfId="0" applyFont="1" applyBorder="1"/>
    <xf numFmtId="0" fontId="2" fillId="0" borderId="28" xfId="0" applyFont="1" applyBorder="1" applyAlignment="1">
      <alignment wrapText="1"/>
    </xf>
    <xf numFmtId="0" fontId="2" fillId="3" borderId="20" xfId="0" applyFont="1" applyFill="1" applyBorder="1"/>
    <xf numFmtId="0" fontId="0" fillId="0" borderId="22" xfId="0" applyBorder="1"/>
    <xf numFmtId="0" fontId="0" fillId="0" borderId="19" xfId="0" applyBorder="1"/>
    <xf numFmtId="0" fontId="0" fillId="0" borderId="12" xfId="0" applyBorder="1"/>
    <xf numFmtId="0" fontId="2" fillId="13" borderId="12" xfId="0" applyFont="1" applyFill="1" applyBorder="1"/>
    <xf numFmtId="0" fontId="8" fillId="8" borderId="12" xfId="0" applyFont="1" applyFill="1" applyBorder="1"/>
    <xf numFmtId="0" fontId="3" fillId="0" borderId="23" xfId="0" applyFont="1" applyBorder="1"/>
    <xf numFmtId="0" fontId="25" fillId="0" borderId="20" xfId="0" applyFont="1" applyBorder="1"/>
    <xf numFmtId="0" fontId="3" fillId="0" borderId="22" xfId="0" applyFont="1" applyBorder="1"/>
    <xf numFmtId="0" fontId="25" fillId="0" borderId="21" xfId="0" applyFont="1" applyBorder="1"/>
    <xf numFmtId="0" fontId="25" fillId="0" borderId="0" xfId="0" applyFont="1"/>
    <xf numFmtId="0" fontId="2" fillId="26" borderId="1" xfId="0" applyFont="1" applyFill="1" applyBorder="1"/>
    <xf numFmtId="0" fontId="2" fillId="27" borderId="1" xfId="0" applyFont="1" applyFill="1" applyBorder="1"/>
    <xf numFmtId="0" fontId="2" fillId="28" borderId="2" xfId="0" applyFont="1" applyFill="1" applyBorder="1"/>
    <xf numFmtId="0" fontId="2" fillId="29" borderId="12" xfId="0" applyFont="1" applyFill="1" applyBorder="1"/>
    <xf numFmtId="0" fontId="6" fillId="30" borderId="12" xfId="0" applyFont="1" applyFill="1" applyBorder="1"/>
    <xf numFmtId="0" fontId="2" fillId="31" borderId="0" xfId="0" applyFont="1" applyFill="1" applyAlignment="1">
      <alignment wrapText="1"/>
    </xf>
    <xf numFmtId="0" fontId="0" fillId="7" borderId="20" xfId="0" applyFill="1" applyBorder="1"/>
    <xf numFmtId="0" fontId="0" fillId="8" borderId="12" xfId="0" applyFill="1" applyBorder="1"/>
    <xf numFmtId="0" fontId="0" fillId="8" borderId="20" xfId="0" applyFill="1" applyBorder="1"/>
    <xf numFmtId="0" fontId="0" fillId="29" borderId="0" xfId="0" applyFill="1"/>
    <xf numFmtId="0" fontId="0" fillId="35" borderId="16" xfId="0" applyFill="1" applyBorder="1"/>
    <xf numFmtId="0" fontId="0" fillId="32" borderId="21" xfId="0" applyFill="1" applyBorder="1"/>
    <xf numFmtId="0" fontId="0" fillId="27" borderId="20" xfId="0" applyFill="1" applyBorder="1"/>
    <xf numFmtId="0" fontId="0" fillId="8" borderId="19" xfId="0" applyFill="1" applyBorder="1"/>
    <xf numFmtId="0" fontId="0" fillId="34" borderId="20" xfId="0" applyFill="1" applyBorder="1"/>
    <xf numFmtId="0" fontId="0" fillId="33" borderId="19" xfId="0" applyFill="1" applyBorder="1"/>
    <xf numFmtId="0" fontId="0" fillId="32" borderId="24" xfId="0" applyFill="1" applyBorder="1"/>
    <xf numFmtId="0" fontId="17" fillId="0" borderId="27" xfId="2" applyFont="1" applyBorder="1" applyAlignment="1">
      <alignment wrapText="1"/>
    </xf>
    <xf numFmtId="0" fontId="18" fillId="0" borderId="12" xfId="2" applyFont="1" applyBorder="1"/>
    <xf numFmtId="0" fontId="16" fillId="0" borderId="12" xfId="2" applyFont="1" applyBorder="1"/>
    <xf numFmtId="164" fontId="18" fillId="0" borderId="12" xfId="1" applyFont="1" applyBorder="1"/>
    <xf numFmtId="0" fontId="18" fillId="0" borderId="19" xfId="2" applyFont="1" applyBorder="1" applyAlignment="1">
      <alignment horizontal="center"/>
    </xf>
    <xf numFmtId="0" fontId="18" fillId="0" borderId="20" xfId="2" applyFont="1" applyBorder="1" applyAlignment="1">
      <alignment horizontal="center"/>
    </xf>
    <xf numFmtId="0" fontId="18" fillId="0" borderId="21" xfId="2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3" fillId="36" borderId="2" xfId="0" applyFont="1" applyFill="1" applyBorder="1" applyAlignment="1">
      <alignment horizontal="center"/>
    </xf>
    <xf numFmtId="0" fontId="3" fillId="36" borderId="3" xfId="0" applyFont="1" applyFill="1" applyBorder="1" applyAlignment="1">
      <alignment horizontal="center"/>
    </xf>
    <xf numFmtId="0" fontId="3" fillId="36" borderId="7" xfId="0" applyFont="1" applyFill="1" applyBorder="1" applyAlignment="1">
      <alignment horizontal="center"/>
    </xf>
    <xf numFmtId="0" fontId="3" fillId="36" borderId="26" xfId="0" applyFont="1" applyFill="1" applyBorder="1" applyAlignment="1">
      <alignment horizontal="center"/>
    </xf>
    <xf numFmtId="0" fontId="11" fillId="15" borderId="13" xfId="0" applyFont="1" applyFill="1" applyBorder="1" applyAlignment="1">
      <alignment horizontal="center"/>
    </xf>
    <xf numFmtId="0" fontId="12" fillId="0" borderId="14" xfId="0" applyFont="1" applyBorder="1"/>
    <xf numFmtId="0" fontId="12" fillId="0" borderId="15" xfId="0" applyFont="1" applyBorder="1"/>
    <xf numFmtId="0" fontId="12" fillId="0" borderId="8" xfId="0" applyFont="1" applyBorder="1"/>
    <xf numFmtId="0" fontId="13" fillId="0" borderId="0" xfId="0" applyFont="1"/>
    <xf numFmtId="0" fontId="12" fillId="0" borderId="16" xfId="0" applyFont="1" applyBorder="1"/>
    <xf numFmtId="0" fontId="12" fillId="0" borderId="9" xfId="0" applyFont="1" applyBorder="1"/>
    <xf numFmtId="0" fontId="12" fillId="0" borderId="10" xfId="0" applyFont="1" applyBorder="1"/>
    <xf numFmtId="0" fontId="12" fillId="0" borderId="11" xfId="0" applyFont="1" applyBorder="1"/>
    <xf numFmtId="0" fontId="3" fillId="2" borderId="25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4" fillId="0" borderId="10" xfId="0" applyFont="1" applyBorder="1"/>
    <xf numFmtId="0" fontId="3" fillId="0" borderId="8" xfId="0" applyFont="1" applyBorder="1" applyAlignment="1">
      <alignment horizontal="center" wrapText="1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26" xfId="0" applyFont="1" applyFill="1" applyBorder="1" applyAlignment="1">
      <alignment horizontal="center"/>
    </xf>
  </cellXfs>
  <cellStyles count="3">
    <cellStyle name="Milliers [0]" xfId="1" builtinId="6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WUFF\Budget%20Projet%20Tubakarorero%20final%20WUFF.xlsx" TargetMode="External"/><Relationship Id="rId1" Type="http://schemas.openxmlformats.org/officeDocument/2006/relationships/externalLinkPath" Target="file:///E:\WUFF\Budget%20Projet%20Tubakarorero%20final%20WUF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udget Global"/>
      <sheetName val="Wuff"/>
      <sheetName val="ABEM"/>
      <sheetName val="MSFC"/>
      <sheetName val="detailsBudget serviettes hygien"/>
      <sheetName val="detail support staff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0"/>
  <sheetViews>
    <sheetView tabSelected="1" topLeftCell="C1" workbookViewId="0">
      <selection activeCell="M3" sqref="M3"/>
    </sheetView>
  </sheetViews>
  <sheetFormatPr baseColWidth="10" defaultColWidth="11.5703125" defaultRowHeight="12.75" x14ac:dyDescent="0.2"/>
  <cols>
    <col min="1" max="1" width="60" customWidth="1"/>
    <col min="2" max="2" width="33.42578125" customWidth="1"/>
    <col min="3" max="3" width="20.5703125" customWidth="1"/>
    <col min="5" max="5" width="15.85546875" customWidth="1"/>
    <col min="6" max="6" width="16.7109375" customWidth="1"/>
    <col min="7" max="7" width="17.42578125" customWidth="1"/>
    <col min="8" max="8" width="14.5703125" customWidth="1"/>
  </cols>
  <sheetData>
    <row r="1" spans="1:14" ht="15.75" x14ac:dyDescent="0.25">
      <c r="A1" s="1" t="s">
        <v>0</v>
      </c>
      <c r="B1" s="199"/>
      <c r="C1" s="200"/>
      <c r="D1" s="200"/>
      <c r="E1" s="200"/>
      <c r="F1" s="200"/>
    </row>
    <row r="2" spans="1:14" ht="15.75" customHeight="1" x14ac:dyDescent="0.25">
      <c r="A2" s="2"/>
      <c r="B2" s="16"/>
      <c r="C2" s="17" t="s">
        <v>19</v>
      </c>
      <c r="D2" s="128"/>
      <c r="E2" s="201" t="s">
        <v>80</v>
      </c>
      <c r="F2" s="201"/>
      <c r="G2" s="157"/>
      <c r="H2" s="158" t="s">
        <v>81</v>
      </c>
      <c r="I2" s="139"/>
      <c r="J2" s="140"/>
      <c r="K2" s="155" t="s">
        <v>82</v>
      </c>
      <c r="L2" s="155"/>
      <c r="M2" s="140"/>
    </row>
    <row r="3" spans="1:14" ht="15.75" x14ac:dyDescent="0.25">
      <c r="A3" s="1"/>
      <c r="B3" s="3" t="s">
        <v>72</v>
      </c>
      <c r="C3" s="109" t="s">
        <v>73</v>
      </c>
      <c r="D3" s="129" t="s">
        <v>74</v>
      </c>
      <c r="E3" s="156" t="s">
        <v>72</v>
      </c>
      <c r="F3" s="154" t="s">
        <v>75</v>
      </c>
      <c r="G3" s="138" t="s">
        <v>76</v>
      </c>
      <c r="H3" s="154" t="s">
        <v>77</v>
      </c>
      <c r="I3" s="137" t="s">
        <v>78</v>
      </c>
      <c r="J3" s="138" t="s">
        <v>79</v>
      </c>
      <c r="K3" s="137" t="s">
        <v>16</v>
      </c>
      <c r="L3" s="137" t="s">
        <v>17</v>
      </c>
      <c r="M3" s="138" t="s">
        <v>67</v>
      </c>
    </row>
    <row r="4" spans="1:14" ht="15.75" x14ac:dyDescent="0.25">
      <c r="A4" s="2" t="s">
        <v>1</v>
      </c>
      <c r="B4" s="202"/>
      <c r="C4" s="203"/>
      <c r="D4" s="206"/>
      <c r="E4" s="206"/>
      <c r="F4" s="206"/>
      <c r="G4" s="140"/>
      <c r="H4" s="139"/>
      <c r="I4" s="139"/>
      <c r="J4" s="139"/>
      <c r="K4" s="139"/>
      <c r="L4" s="139"/>
      <c r="M4" s="142"/>
    </row>
    <row r="5" spans="1:14" ht="15" x14ac:dyDescent="0.2">
      <c r="A5" s="204"/>
      <c r="B5" s="205"/>
      <c r="C5" s="205"/>
      <c r="D5" s="205"/>
      <c r="E5" s="205"/>
      <c r="F5" s="205"/>
      <c r="G5" s="140"/>
      <c r="H5" s="139"/>
      <c r="I5" s="139"/>
      <c r="J5" s="139"/>
      <c r="K5" s="139"/>
      <c r="L5" s="139"/>
      <c r="M5" s="151"/>
    </row>
    <row r="6" spans="1:14" ht="40.5" customHeight="1" x14ac:dyDescent="0.25">
      <c r="A6" s="1" t="s">
        <v>6</v>
      </c>
      <c r="B6" s="202"/>
      <c r="C6" s="203"/>
      <c r="D6" s="203"/>
      <c r="E6" s="203"/>
      <c r="F6" s="203"/>
      <c r="G6" s="143"/>
      <c r="H6" s="150"/>
      <c r="I6" s="139"/>
      <c r="J6" s="139"/>
      <c r="K6" s="139"/>
      <c r="L6" s="139"/>
      <c r="M6" s="140"/>
    </row>
    <row r="7" spans="1:14" ht="15.75" x14ac:dyDescent="0.25">
      <c r="A7" s="2" t="s">
        <v>7</v>
      </c>
      <c r="B7" s="186" t="s">
        <v>20</v>
      </c>
      <c r="C7" s="187"/>
      <c r="D7" s="188"/>
      <c r="E7" s="188"/>
      <c r="F7" s="189"/>
      <c r="G7" s="169"/>
      <c r="I7" s="139"/>
      <c r="J7" s="139"/>
      <c r="K7" s="139"/>
      <c r="L7" s="139"/>
      <c r="M7" s="140"/>
    </row>
    <row r="8" spans="1:14" ht="15" x14ac:dyDescent="0.2">
      <c r="A8" s="9" t="s">
        <v>8</v>
      </c>
      <c r="B8" s="160"/>
      <c r="C8" s="19"/>
      <c r="D8" s="120"/>
      <c r="E8" s="111"/>
      <c r="F8" s="112"/>
      <c r="G8" s="143"/>
      <c r="H8" s="168"/>
      <c r="I8" s="172"/>
    </row>
    <row r="9" spans="1:14" ht="15" x14ac:dyDescent="0.2">
      <c r="A9" s="10" t="s">
        <v>9</v>
      </c>
      <c r="B9" s="11"/>
      <c r="C9" s="161"/>
      <c r="D9" s="120"/>
      <c r="E9" s="145"/>
      <c r="F9" s="146"/>
      <c r="G9" s="140"/>
      <c r="H9" s="139"/>
      <c r="I9" s="171"/>
      <c r="J9" s="167"/>
      <c r="K9" s="139"/>
      <c r="L9" s="139"/>
      <c r="M9" s="140"/>
    </row>
    <row r="10" spans="1:14" ht="15" x14ac:dyDescent="0.2">
      <c r="A10" s="10" t="s">
        <v>10</v>
      </c>
      <c r="B10" s="11"/>
      <c r="C10" s="118"/>
      <c r="D10" s="162"/>
      <c r="E10" s="145"/>
      <c r="F10" s="146"/>
      <c r="G10" s="140"/>
      <c r="H10" s="139"/>
      <c r="I10" s="139"/>
      <c r="J10" s="165"/>
      <c r="K10" s="167"/>
      <c r="L10" s="139"/>
      <c r="M10" s="140"/>
    </row>
    <row r="11" spans="1:14" ht="15" x14ac:dyDescent="0.2">
      <c r="A11" s="10" t="s">
        <v>12</v>
      </c>
      <c r="B11" s="11"/>
      <c r="C11" s="19"/>
      <c r="D11" s="120"/>
      <c r="E11" s="163"/>
      <c r="F11" s="146"/>
      <c r="G11" s="140"/>
      <c r="H11" s="139"/>
      <c r="I11" s="141"/>
      <c r="J11" s="139"/>
      <c r="K11" s="173"/>
      <c r="L11" s="167"/>
      <c r="M11" s="140"/>
    </row>
    <row r="12" spans="1:14" ht="15" x14ac:dyDescent="0.2">
      <c r="A12" s="10" t="s">
        <v>13</v>
      </c>
      <c r="B12" s="11"/>
      <c r="C12" s="13"/>
      <c r="D12" s="122"/>
      <c r="E12" s="147"/>
      <c r="F12" s="164"/>
      <c r="G12" s="143"/>
      <c r="L12" s="174"/>
      <c r="M12" s="140"/>
      <c r="N12" s="144"/>
    </row>
    <row r="13" spans="1:14" ht="15" x14ac:dyDescent="0.2">
      <c r="A13" s="7" t="s">
        <v>14</v>
      </c>
      <c r="B13" s="11"/>
      <c r="C13" s="19"/>
      <c r="D13" s="123"/>
      <c r="E13" s="124"/>
      <c r="F13" s="148"/>
      <c r="G13" s="170"/>
      <c r="H13" s="139"/>
      <c r="I13" s="144"/>
      <c r="J13" s="139"/>
      <c r="K13" s="139"/>
      <c r="L13" s="149"/>
      <c r="M13" s="175"/>
    </row>
    <row r="14" spans="1:14" ht="15.75" x14ac:dyDescent="0.25">
      <c r="A14" s="8"/>
      <c r="B14" s="4"/>
      <c r="C14" s="110"/>
      <c r="D14" s="124"/>
      <c r="E14" s="124"/>
      <c r="F14" s="148"/>
      <c r="G14" s="140"/>
      <c r="H14" s="167"/>
      <c r="I14" s="139"/>
      <c r="J14" s="139"/>
      <c r="K14" s="139"/>
      <c r="L14" s="139"/>
      <c r="M14" s="140"/>
    </row>
    <row r="15" spans="1:14" ht="33" customHeight="1" x14ac:dyDescent="0.25">
      <c r="A15" s="8" t="s">
        <v>18</v>
      </c>
      <c r="B15" s="4"/>
      <c r="C15" s="110"/>
      <c r="D15" s="124"/>
      <c r="E15" s="124"/>
      <c r="F15" s="148"/>
      <c r="G15" s="140"/>
      <c r="H15" s="139"/>
      <c r="I15" s="167"/>
      <c r="J15" s="139"/>
      <c r="K15" s="139"/>
      <c r="L15" s="139"/>
      <c r="M15" s="140"/>
    </row>
    <row r="16" spans="1:14" ht="15.75" x14ac:dyDescent="0.25">
      <c r="A16" s="8" t="s">
        <v>2</v>
      </c>
      <c r="B16" s="159"/>
      <c r="C16" s="21"/>
      <c r="D16" s="124"/>
      <c r="E16" s="124"/>
      <c r="F16" s="124"/>
      <c r="G16" s="151"/>
      <c r="H16" s="151"/>
      <c r="I16" s="151"/>
      <c r="J16" s="166"/>
      <c r="K16" s="151"/>
      <c r="L16" s="151"/>
      <c r="M16" s="151"/>
    </row>
    <row r="17" spans="1:15" ht="15.75" x14ac:dyDescent="0.25">
      <c r="A17" s="8" t="s">
        <v>3</v>
      </c>
      <c r="B17" s="159"/>
      <c r="C17" s="18"/>
      <c r="D17" s="125"/>
      <c r="E17" s="123"/>
      <c r="F17" s="123"/>
      <c r="G17" s="151"/>
      <c r="H17" s="151"/>
      <c r="I17" s="151"/>
      <c r="J17" s="151"/>
      <c r="K17" s="151"/>
      <c r="L17" s="151"/>
      <c r="M17" s="151"/>
    </row>
    <row r="18" spans="1:15" ht="15.75" x14ac:dyDescent="0.25">
      <c r="A18" s="8" t="s">
        <v>14</v>
      </c>
      <c r="B18" s="159"/>
      <c r="C18" s="110"/>
      <c r="D18" s="123"/>
      <c r="E18" s="123"/>
      <c r="F18" s="123"/>
      <c r="G18" s="151"/>
      <c r="H18" s="151"/>
      <c r="I18" s="151"/>
      <c r="J18" s="151"/>
      <c r="K18" s="151"/>
      <c r="L18" s="151"/>
      <c r="M18" s="151"/>
      <c r="O18" s="144"/>
    </row>
    <row r="19" spans="1:15" ht="24.75" customHeight="1" x14ac:dyDescent="0.25">
      <c r="A19" s="8" t="s">
        <v>4</v>
      </c>
      <c r="B19" s="159"/>
      <c r="C19" s="21"/>
      <c r="D19" s="124"/>
      <c r="E19" s="123"/>
      <c r="F19" s="120"/>
      <c r="G19" s="151"/>
      <c r="H19" s="151"/>
      <c r="I19" s="151"/>
      <c r="J19" s="151"/>
      <c r="K19" s="151"/>
      <c r="L19" s="151"/>
      <c r="M19" s="151"/>
    </row>
    <row r="20" spans="1:15" ht="15.75" x14ac:dyDescent="0.25">
      <c r="A20" s="8" t="s">
        <v>5</v>
      </c>
      <c r="B20" s="159"/>
      <c r="C20" s="110"/>
      <c r="D20" s="124"/>
      <c r="E20" s="123"/>
      <c r="F20" s="123"/>
      <c r="G20" s="151"/>
      <c r="H20" s="151"/>
      <c r="I20" s="151"/>
      <c r="J20" s="151"/>
      <c r="K20" s="151"/>
      <c r="L20" s="151"/>
      <c r="M20" s="151"/>
    </row>
    <row r="21" spans="1:15" ht="15.75" x14ac:dyDescent="0.25">
      <c r="A21" s="8"/>
      <c r="B21" s="4"/>
      <c r="C21" s="110"/>
      <c r="D21" s="124"/>
      <c r="E21" s="123"/>
      <c r="F21" s="123"/>
      <c r="G21" s="151"/>
      <c r="H21" s="151"/>
      <c r="I21" s="151"/>
      <c r="J21" s="151"/>
      <c r="K21" s="151"/>
      <c r="L21" s="151"/>
      <c r="M21" s="151"/>
    </row>
    <row r="22" spans="1:15" ht="15.75" x14ac:dyDescent="0.25">
      <c r="A22" s="2" t="s">
        <v>15</v>
      </c>
      <c r="B22" s="5"/>
      <c r="C22" s="22"/>
      <c r="D22" s="125"/>
      <c r="E22" s="153"/>
      <c r="F22" s="152"/>
      <c r="G22" s="151"/>
      <c r="H22" s="151"/>
      <c r="I22" s="151"/>
      <c r="J22" s="151"/>
      <c r="K22" s="151"/>
      <c r="L22" s="151"/>
      <c r="M22" s="151"/>
    </row>
    <row r="23" spans="1:15" ht="15" x14ac:dyDescent="0.2">
      <c r="A23" s="6"/>
      <c r="B23" s="5"/>
      <c r="C23" s="18"/>
      <c r="D23" s="125"/>
      <c r="E23" s="120"/>
      <c r="F23" s="120"/>
      <c r="G23" s="151"/>
      <c r="H23" s="151"/>
      <c r="I23" s="151"/>
      <c r="J23" s="151"/>
      <c r="K23" s="151"/>
      <c r="L23" s="151"/>
      <c r="M23" s="151"/>
    </row>
    <row r="24" spans="1:15" ht="15" x14ac:dyDescent="0.2">
      <c r="A24" s="6"/>
      <c r="B24" s="5"/>
      <c r="C24" s="18"/>
      <c r="D24" s="125"/>
      <c r="E24" s="120"/>
      <c r="F24" s="120"/>
      <c r="G24" s="151"/>
      <c r="H24" s="151"/>
      <c r="I24" s="151"/>
      <c r="J24" s="151"/>
      <c r="K24" s="151"/>
      <c r="L24" s="151"/>
      <c r="M24" s="151"/>
    </row>
    <row r="25" spans="1:15" ht="15" x14ac:dyDescent="0.2">
      <c r="A25" s="6"/>
      <c r="B25" s="5"/>
      <c r="C25" s="18"/>
      <c r="D25" s="125"/>
      <c r="E25" s="120"/>
      <c r="F25" s="120"/>
      <c r="G25" s="151"/>
      <c r="H25" s="151"/>
      <c r="I25" s="151"/>
      <c r="J25" s="151"/>
      <c r="K25" s="151"/>
      <c r="L25" s="151"/>
      <c r="M25" s="151"/>
    </row>
    <row r="29" spans="1:15" x14ac:dyDescent="0.2">
      <c r="A29" s="190" t="s">
        <v>21</v>
      </c>
      <c r="B29" s="191"/>
      <c r="C29" s="191"/>
      <c r="D29" s="191"/>
      <c r="E29" s="191"/>
      <c r="F29" s="192"/>
    </row>
    <row r="30" spans="1:15" x14ac:dyDescent="0.2">
      <c r="A30" s="193"/>
      <c r="B30" s="194"/>
      <c r="C30" s="194"/>
      <c r="D30" s="194"/>
      <c r="E30" s="194"/>
      <c r="F30" s="195"/>
    </row>
    <row r="31" spans="1:15" x14ac:dyDescent="0.2">
      <c r="A31" s="196"/>
      <c r="B31" s="197"/>
      <c r="C31" s="197"/>
      <c r="D31" s="197"/>
      <c r="E31" s="197"/>
      <c r="F31" s="198"/>
    </row>
    <row r="32" spans="1:15" x14ac:dyDescent="0.2">
      <c r="A32" s="23" t="s">
        <v>22</v>
      </c>
      <c r="B32" s="24" t="s">
        <v>23</v>
      </c>
      <c r="C32" s="25" t="s">
        <v>24</v>
      </c>
      <c r="D32" s="25" t="s">
        <v>25</v>
      </c>
      <c r="E32" s="26" t="s">
        <v>26</v>
      </c>
      <c r="F32" s="27" t="s">
        <v>27</v>
      </c>
    </row>
    <row r="33" spans="1:6" x14ac:dyDescent="0.2">
      <c r="A33" s="183" t="s">
        <v>28</v>
      </c>
      <c r="B33" s="184"/>
      <c r="C33" s="184"/>
      <c r="D33" s="184"/>
      <c r="E33" s="184"/>
      <c r="F33" s="185"/>
    </row>
    <row r="34" spans="1:6" x14ac:dyDescent="0.2">
      <c r="A34" s="28" t="s">
        <v>29</v>
      </c>
      <c r="B34" s="29"/>
      <c r="C34" s="30"/>
      <c r="D34" s="30"/>
      <c r="E34" s="31"/>
      <c r="F34" s="32"/>
    </row>
    <row r="35" spans="1:6" x14ac:dyDescent="0.2">
      <c r="A35" s="33" t="s">
        <v>30</v>
      </c>
      <c r="B35" s="34"/>
      <c r="C35" s="35"/>
      <c r="D35" s="35"/>
      <c r="E35" s="36"/>
      <c r="F35" s="37"/>
    </row>
    <row r="36" spans="1:6" x14ac:dyDescent="0.2">
      <c r="A36" s="38" t="s">
        <v>31</v>
      </c>
      <c r="B36" s="39" t="s">
        <v>32</v>
      </c>
      <c r="C36" s="40">
        <v>2</v>
      </c>
      <c r="D36" s="40">
        <v>2</v>
      </c>
      <c r="E36" s="41">
        <v>25000</v>
      </c>
      <c r="F36" s="42">
        <f t="shared" ref="F36:F41" si="0">E36*D36*C36</f>
        <v>100000</v>
      </c>
    </row>
    <row r="37" spans="1:6" x14ac:dyDescent="0.2">
      <c r="A37" s="38" t="s">
        <v>83</v>
      </c>
      <c r="B37" s="44" t="s">
        <v>32</v>
      </c>
      <c r="C37" s="40">
        <v>2</v>
      </c>
      <c r="D37" s="40">
        <v>2</v>
      </c>
      <c r="E37" s="41">
        <v>80000</v>
      </c>
      <c r="F37" s="42">
        <f t="shared" si="0"/>
        <v>320000</v>
      </c>
    </row>
    <row r="38" spans="1:6" x14ac:dyDescent="0.2">
      <c r="A38" s="38" t="s">
        <v>84</v>
      </c>
      <c r="B38" s="44" t="s">
        <v>32</v>
      </c>
      <c r="C38" s="40">
        <v>2</v>
      </c>
      <c r="D38" s="40">
        <v>2</v>
      </c>
      <c r="E38" s="41">
        <v>80000</v>
      </c>
      <c r="F38" s="42">
        <f t="shared" si="0"/>
        <v>320000</v>
      </c>
    </row>
    <row r="39" spans="1:6" x14ac:dyDescent="0.2">
      <c r="A39" s="38" t="s">
        <v>85</v>
      </c>
      <c r="B39" s="44" t="s">
        <v>32</v>
      </c>
      <c r="C39" s="40">
        <v>2</v>
      </c>
      <c r="D39" s="40">
        <v>2</v>
      </c>
      <c r="E39" s="41">
        <v>80000</v>
      </c>
      <c r="F39" s="42">
        <f t="shared" si="0"/>
        <v>320000</v>
      </c>
    </row>
    <row r="40" spans="1:6" x14ac:dyDescent="0.2">
      <c r="A40" s="38" t="s">
        <v>86</v>
      </c>
      <c r="B40" s="44" t="s">
        <v>32</v>
      </c>
      <c r="C40" s="40">
        <v>2</v>
      </c>
      <c r="D40" s="40">
        <v>2</v>
      </c>
      <c r="E40" s="40">
        <v>25000</v>
      </c>
      <c r="F40" s="42">
        <f t="shared" si="0"/>
        <v>100000</v>
      </c>
    </row>
    <row r="41" spans="1:6" x14ac:dyDescent="0.2">
      <c r="A41" s="43" t="s">
        <v>87</v>
      </c>
      <c r="B41" s="44" t="s">
        <v>32</v>
      </c>
      <c r="C41" s="45">
        <v>2</v>
      </c>
      <c r="D41" s="46">
        <v>2</v>
      </c>
      <c r="E41" s="46">
        <v>25000</v>
      </c>
      <c r="F41" s="42">
        <f t="shared" si="0"/>
        <v>100000</v>
      </c>
    </row>
    <row r="42" spans="1:6" x14ac:dyDescent="0.2">
      <c r="A42" s="47" t="s">
        <v>33</v>
      </c>
      <c r="B42" s="48"/>
      <c r="C42" s="49"/>
      <c r="D42" s="49"/>
      <c r="E42" s="50"/>
      <c r="F42" s="51">
        <f>SUM(F36:F41)</f>
        <v>1260000</v>
      </c>
    </row>
    <row r="43" spans="1:6" x14ac:dyDescent="0.2">
      <c r="A43" s="52" t="s">
        <v>34</v>
      </c>
      <c r="B43" s="53"/>
      <c r="C43" s="35"/>
      <c r="D43" s="35"/>
      <c r="E43" s="36"/>
      <c r="F43" s="37"/>
    </row>
    <row r="44" spans="1:6" x14ac:dyDescent="0.2">
      <c r="A44" s="54" t="s">
        <v>35</v>
      </c>
      <c r="B44" s="39"/>
      <c r="C44" s="40"/>
      <c r="D44" s="40"/>
      <c r="E44" s="41"/>
      <c r="F44" s="42"/>
    </row>
    <row r="45" spans="1:6" x14ac:dyDescent="0.2">
      <c r="A45" s="38" t="s">
        <v>31</v>
      </c>
      <c r="B45" s="39" t="s">
        <v>36</v>
      </c>
      <c r="C45" s="40">
        <v>1</v>
      </c>
      <c r="D45" s="40">
        <v>2</v>
      </c>
      <c r="E45" s="41">
        <v>110000</v>
      </c>
      <c r="F45" s="42">
        <f t="shared" ref="F45:F55" si="1">C45*D45*E45</f>
        <v>220000</v>
      </c>
    </row>
    <row r="46" spans="1:6" x14ac:dyDescent="0.2">
      <c r="A46" s="38" t="s">
        <v>83</v>
      </c>
      <c r="B46" s="39" t="s">
        <v>36</v>
      </c>
      <c r="C46" s="40">
        <v>1</v>
      </c>
      <c r="D46" s="40">
        <v>2</v>
      </c>
      <c r="E46" s="41">
        <v>150000</v>
      </c>
      <c r="F46" s="42">
        <f t="shared" si="1"/>
        <v>300000</v>
      </c>
    </row>
    <row r="47" spans="1:6" x14ac:dyDescent="0.2">
      <c r="A47" s="38" t="s">
        <v>84</v>
      </c>
      <c r="B47" s="39" t="s">
        <v>36</v>
      </c>
      <c r="C47" s="40">
        <v>1</v>
      </c>
      <c r="D47" s="40">
        <v>2</v>
      </c>
      <c r="E47" s="41">
        <v>150000</v>
      </c>
      <c r="F47" s="42">
        <f t="shared" si="1"/>
        <v>300000</v>
      </c>
    </row>
    <row r="48" spans="1:6" x14ac:dyDescent="0.2">
      <c r="A48" s="38" t="s">
        <v>85</v>
      </c>
      <c r="B48" s="39" t="s">
        <v>36</v>
      </c>
      <c r="C48" s="40">
        <v>1</v>
      </c>
      <c r="D48" s="40">
        <v>2</v>
      </c>
      <c r="E48" s="41">
        <v>150000</v>
      </c>
      <c r="F48" s="42">
        <f t="shared" si="1"/>
        <v>300000</v>
      </c>
    </row>
    <row r="49" spans="1:6" x14ac:dyDescent="0.2">
      <c r="A49" s="38" t="s">
        <v>86</v>
      </c>
      <c r="B49" s="39" t="s">
        <v>36</v>
      </c>
      <c r="C49" s="40">
        <v>1</v>
      </c>
      <c r="D49" s="40">
        <v>2</v>
      </c>
      <c r="E49" s="40">
        <v>110000</v>
      </c>
      <c r="F49" s="42">
        <f t="shared" si="1"/>
        <v>220000</v>
      </c>
    </row>
    <row r="50" spans="1:6" x14ac:dyDescent="0.2">
      <c r="A50" s="43" t="s">
        <v>87</v>
      </c>
      <c r="B50" s="44" t="s">
        <v>36</v>
      </c>
      <c r="C50" s="46">
        <v>1</v>
      </c>
      <c r="D50" s="46">
        <v>2</v>
      </c>
      <c r="E50" s="46">
        <v>110000</v>
      </c>
      <c r="F50" s="42">
        <f t="shared" si="1"/>
        <v>220000</v>
      </c>
    </row>
    <row r="51" spans="1:6" x14ac:dyDescent="0.2">
      <c r="A51" s="38" t="s">
        <v>37</v>
      </c>
      <c r="B51" s="39" t="s">
        <v>38</v>
      </c>
      <c r="C51" s="40">
        <v>60</v>
      </c>
      <c r="D51" s="40">
        <v>12</v>
      </c>
      <c r="E51" s="41">
        <v>4500</v>
      </c>
      <c r="F51" s="42">
        <f t="shared" si="1"/>
        <v>3240000</v>
      </c>
    </row>
    <row r="52" spans="1:6" x14ac:dyDescent="0.2">
      <c r="A52" s="38" t="s">
        <v>39</v>
      </c>
      <c r="B52" s="39" t="s">
        <v>40</v>
      </c>
      <c r="C52" s="40">
        <v>5</v>
      </c>
      <c r="D52" s="40">
        <v>24</v>
      </c>
      <c r="E52" s="41">
        <v>15000</v>
      </c>
      <c r="F52" s="42">
        <f t="shared" si="1"/>
        <v>1800000</v>
      </c>
    </row>
    <row r="53" spans="1:6" x14ac:dyDescent="0.2">
      <c r="A53" s="38" t="s">
        <v>41</v>
      </c>
      <c r="B53" s="39" t="s">
        <v>38</v>
      </c>
      <c r="C53" s="40">
        <v>10</v>
      </c>
      <c r="D53" s="40">
        <v>12</v>
      </c>
      <c r="E53" s="41">
        <v>15000</v>
      </c>
      <c r="F53" s="42">
        <f t="shared" si="1"/>
        <v>1800000</v>
      </c>
    </row>
    <row r="54" spans="1:6" x14ac:dyDescent="0.2">
      <c r="A54" s="55" t="s">
        <v>43</v>
      </c>
      <c r="B54" s="39" t="s">
        <v>40</v>
      </c>
      <c r="C54" s="40">
        <v>2</v>
      </c>
      <c r="D54" s="40">
        <v>12</v>
      </c>
      <c r="E54" s="41">
        <v>50000</v>
      </c>
      <c r="F54" s="42">
        <f t="shared" si="1"/>
        <v>1200000</v>
      </c>
    </row>
    <row r="55" spans="1:6" x14ac:dyDescent="0.2">
      <c r="A55" s="38" t="s">
        <v>44</v>
      </c>
      <c r="B55" s="39" t="s">
        <v>42</v>
      </c>
      <c r="C55" s="40">
        <f>2*6</f>
        <v>12</v>
      </c>
      <c r="D55" s="40">
        <v>2</v>
      </c>
      <c r="E55" s="41">
        <v>100000</v>
      </c>
      <c r="F55" s="42">
        <f t="shared" si="1"/>
        <v>2400000</v>
      </c>
    </row>
    <row r="56" spans="1:6" x14ac:dyDescent="0.2">
      <c r="A56" s="47" t="s">
        <v>46</v>
      </c>
      <c r="B56" s="39" t="s">
        <v>42</v>
      </c>
      <c r="C56" s="49"/>
      <c r="D56" s="49"/>
      <c r="E56" s="50"/>
      <c r="F56" s="51">
        <f>SUM(F45:F55)</f>
        <v>12000000</v>
      </c>
    </row>
    <row r="57" spans="1:6" x14ac:dyDescent="0.2">
      <c r="A57" s="38"/>
      <c r="B57" s="39" t="s">
        <v>45</v>
      </c>
      <c r="C57" s="40"/>
      <c r="D57" s="40"/>
      <c r="E57" s="41"/>
      <c r="F57" s="42"/>
    </row>
    <row r="58" spans="1:6" x14ac:dyDescent="0.2">
      <c r="A58" s="47" t="s">
        <v>47</v>
      </c>
      <c r="B58" s="48"/>
      <c r="C58" s="49"/>
      <c r="D58" s="49"/>
      <c r="E58" s="50"/>
      <c r="F58" s="51">
        <f>F42+F56</f>
        <v>13260000</v>
      </c>
    </row>
    <row r="59" spans="1:6" x14ac:dyDescent="0.2">
      <c r="A59" s="56"/>
      <c r="B59" s="57"/>
      <c r="C59" s="57"/>
      <c r="D59" s="57"/>
      <c r="E59" s="58"/>
      <c r="F59" s="59"/>
    </row>
    <row r="60" spans="1:6" x14ac:dyDescent="0.2">
      <c r="A60" s="60" t="s">
        <v>48</v>
      </c>
      <c r="B60" s="61" t="s">
        <v>49</v>
      </c>
      <c r="C60" s="62">
        <v>830</v>
      </c>
      <c r="D60" s="62">
        <v>2</v>
      </c>
      <c r="E60" s="63">
        <v>500</v>
      </c>
      <c r="F60" s="64">
        <f>E60*C60*D60</f>
        <v>830000</v>
      </c>
    </row>
    <row r="61" spans="1:6" x14ac:dyDescent="0.2">
      <c r="A61" s="65" t="s">
        <v>50</v>
      </c>
      <c r="B61" s="66"/>
      <c r="C61" s="67"/>
      <c r="D61" s="67"/>
      <c r="E61" s="68"/>
      <c r="F61" s="69">
        <f>F60+F58</f>
        <v>14090000</v>
      </c>
    </row>
    <row r="62" spans="1:6" x14ac:dyDescent="0.2">
      <c r="A62" s="70"/>
      <c r="B62" s="71"/>
      <c r="C62" s="72"/>
      <c r="D62" s="72"/>
      <c r="E62" s="73"/>
      <c r="F62" s="74"/>
    </row>
    <row r="63" spans="1:6" x14ac:dyDescent="0.2">
      <c r="A63" s="75" t="s">
        <v>88</v>
      </c>
      <c r="B63" s="76"/>
      <c r="C63" s="76"/>
      <c r="D63" s="76"/>
      <c r="E63" s="77"/>
      <c r="F63" s="78"/>
    </row>
    <row r="64" spans="1:6" x14ac:dyDescent="0.2">
      <c r="A64" s="79" t="s">
        <v>51</v>
      </c>
      <c r="B64" s="80"/>
      <c r="C64" s="81"/>
      <c r="D64" s="80"/>
      <c r="E64" s="82"/>
      <c r="F64" s="83"/>
    </row>
    <row r="65" spans="1:6" x14ac:dyDescent="0.2">
      <c r="A65" s="84" t="s">
        <v>52</v>
      </c>
      <c r="B65" s="84" t="s">
        <v>53</v>
      </c>
      <c r="C65" s="84">
        <v>1</v>
      </c>
      <c r="D65" s="85">
        <v>1</v>
      </c>
      <c r="E65" s="85">
        <v>962000</v>
      </c>
      <c r="F65" s="85">
        <f>C65*D65*E65</f>
        <v>962000</v>
      </c>
    </row>
    <row r="66" spans="1:6" x14ac:dyDescent="0.2">
      <c r="A66" s="86" t="s">
        <v>89</v>
      </c>
      <c r="B66" s="84" t="s">
        <v>54</v>
      </c>
      <c r="C66" s="84">
        <v>20</v>
      </c>
      <c r="D66" s="85">
        <v>3</v>
      </c>
      <c r="E66" s="85">
        <v>10000</v>
      </c>
      <c r="F66" s="85">
        <f t="shared" ref="F66:F68" si="2">C66*D66*E66</f>
        <v>600000</v>
      </c>
    </row>
    <row r="67" spans="1:6" ht="25.5" x14ac:dyDescent="0.2">
      <c r="A67" s="86" t="s">
        <v>55</v>
      </c>
      <c r="B67" s="84" t="s">
        <v>54</v>
      </c>
      <c r="C67" s="86">
        <v>2</v>
      </c>
      <c r="D67" s="87">
        <v>3</v>
      </c>
      <c r="E67" s="87">
        <v>85000</v>
      </c>
      <c r="F67" s="85">
        <f t="shared" si="2"/>
        <v>510000</v>
      </c>
    </row>
    <row r="68" spans="1:6" ht="25.5" x14ac:dyDescent="0.2">
      <c r="A68" s="86" t="s">
        <v>56</v>
      </c>
      <c r="B68" s="84" t="s">
        <v>54</v>
      </c>
      <c r="C68" s="86">
        <v>2</v>
      </c>
      <c r="D68" s="87">
        <v>3</v>
      </c>
      <c r="E68" s="87">
        <v>20000</v>
      </c>
      <c r="F68" s="85">
        <f t="shared" si="2"/>
        <v>120000</v>
      </c>
    </row>
    <row r="69" spans="1:6" ht="25.5" x14ac:dyDescent="0.2">
      <c r="A69" s="88" t="s">
        <v>57</v>
      </c>
      <c r="B69" s="180"/>
      <c r="C69" s="181"/>
      <c r="D69" s="181"/>
      <c r="E69" s="182"/>
      <c r="F69" s="89">
        <f>F65+F66+F67+F68</f>
        <v>2192000</v>
      </c>
    </row>
    <row r="70" spans="1:6" x14ac:dyDescent="0.2">
      <c r="A70" s="88" t="s">
        <v>90</v>
      </c>
      <c r="B70" s="180"/>
      <c r="C70" s="181"/>
      <c r="D70" s="181"/>
      <c r="E70" s="182"/>
      <c r="F70" s="89">
        <f>F69*5</f>
        <v>10960000</v>
      </c>
    </row>
    <row r="71" spans="1:6" x14ac:dyDescent="0.2">
      <c r="A71" s="176" t="s">
        <v>91</v>
      </c>
      <c r="B71" s="177"/>
      <c r="C71" s="178"/>
      <c r="D71" s="177"/>
      <c r="E71" s="179"/>
      <c r="F71" s="179"/>
    </row>
    <row r="72" spans="1:6" x14ac:dyDescent="0.2">
      <c r="A72" s="88" t="s">
        <v>92</v>
      </c>
      <c r="B72" s="177"/>
      <c r="C72" s="178"/>
      <c r="D72" s="177"/>
      <c r="E72" s="179"/>
      <c r="F72" s="179"/>
    </row>
    <row r="73" spans="1:6" x14ac:dyDescent="0.2">
      <c r="A73" s="86" t="s">
        <v>93</v>
      </c>
      <c r="B73" s="86" t="s">
        <v>58</v>
      </c>
      <c r="C73" s="86">
        <v>1</v>
      </c>
      <c r="D73" s="90">
        <v>4</v>
      </c>
      <c r="E73" s="87">
        <v>150000</v>
      </c>
      <c r="F73" s="85">
        <f>C73*D73*E73</f>
        <v>600000</v>
      </c>
    </row>
    <row r="74" spans="1:6" x14ac:dyDescent="0.2">
      <c r="A74" s="86" t="s">
        <v>94</v>
      </c>
      <c r="B74" s="86" t="s">
        <v>58</v>
      </c>
      <c r="C74" s="86">
        <v>1</v>
      </c>
      <c r="D74" s="90">
        <v>4</v>
      </c>
      <c r="E74" s="87">
        <v>150000</v>
      </c>
      <c r="F74" s="85">
        <f t="shared" ref="F74:F78" si="3">C74*D74*E74</f>
        <v>600000</v>
      </c>
    </row>
    <row r="75" spans="1:6" x14ac:dyDescent="0.2">
      <c r="A75" s="86" t="s">
        <v>59</v>
      </c>
      <c r="B75" s="86" t="s">
        <v>58</v>
      </c>
      <c r="C75" s="86">
        <v>1</v>
      </c>
      <c r="D75" s="90">
        <v>4</v>
      </c>
      <c r="E75" s="87">
        <v>110000</v>
      </c>
      <c r="F75" s="85">
        <f t="shared" si="3"/>
        <v>440000</v>
      </c>
    </row>
    <row r="76" spans="1:6" x14ac:dyDescent="0.2">
      <c r="A76" s="86" t="s">
        <v>95</v>
      </c>
      <c r="B76" s="86" t="s">
        <v>58</v>
      </c>
      <c r="C76" s="86">
        <v>1</v>
      </c>
      <c r="D76" s="90">
        <v>4</v>
      </c>
      <c r="E76" s="87">
        <v>150000</v>
      </c>
      <c r="F76" s="85">
        <f t="shared" si="3"/>
        <v>600000</v>
      </c>
    </row>
    <row r="77" spans="1:6" x14ac:dyDescent="0.2">
      <c r="A77" s="86" t="s">
        <v>96</v>
      </c>
      <c r="B77" s="86" t="s">
        <v>58</v>
      </c>
      <c r="C77" s="86">
        <v>1</v>
      </c>
      <c r="D77" s="90">
        <v>4</v>
      </c>
      <c r="E77" s="87">
        <v>150000</v>
      </c>
      <c r="F77" s="85">
        <f t="shared" si="3"/>
        <v>600000</v>
      </c>
    </row>
    <row r="78" spans="1:6" x14ac:dyDescent="0.2">
      <c r="A78" s="88" t="s">
        <v>37</v>
      </c>
      <c r="B78" s="88" t="s">
        <v>60</v>
      </c>
      <c r="C78" s="88">
        <v>60</v>
      </c>
      <c r="D78" s="91">
        <f>5*2</f>
        <v>10</v>
      </c>
      <c r="E78" s="91">
        <v>4500</v>
      </c>
      <c r="F78" s="85">
        <f t="shared" si="3"/>
        <v>2700000</v>
      </c>
    </row>
    <row r="79" spans="1:6" x14ac:dyDescent="0.2">
      <c r="A79" s="88" t="s">
        <v>97</v>
      </c>
      <c r="B79" s="177"/>
      <c r="C79" s="177"/>
      <c r="D79" s="177"/>
      <c r="E79" s="179"/>
      <c r="F79" s="85">
        <f>F73+F74+F75+F76+F77+F78</f>
        <v>5540000</v>
      </c>
    </row>
    <row r="80" spans="1:6" x14ac:dyDescent="0.2">
      <c r="A80" s="92" t="s">
        <v>61</v>
      </c>
      <c r="B80" s="93"/>
      <c r="C80" s="92"/>
      <c r="D80" s="92"/>
      <c r="E80" s="94"/>
      <c r="F80" s="95">
        <f>F79+F70</f>
        <v>16500000</v>
      </c>
    </row>
    <row r="81" spans="1:6" x14ac:dyDescent="0.2">
      <c r="A81" s="96" t="s">
        <v>62</v>
      </c>
      <c r="B81" s="97"/>
      <c r="C81" s="97"/>
      <c r="D81" s="97"/>
      <c r="E81" s="98"/>
      <c r="F81" s="99">
        <f>F80+F61</f>
        <v>30590000</v>
      </c>
    </row>
    <row r="82" spans="1:6" x14ac:dyDescent="0.2">
      <c r="A82" s="100" t="s">
        <v>63</v>
      </c>
      <c r="B82" s="101"/>
      <c r="C82" s="102"/>
      <c r="D82" s="102"/>
      <c r="E82" s="103"/>
      <c r="F82" s="104">
        <f>F81*'[1]Budget Global'!B138</f>
        <v>0</v>
      </c>
    </row>
    <row r="83" spans="1:6" x14ac:dyDescent="0.2">
      <c r="A83" s="105" t="s">
        <v>64</v>
      </c>
      <c r="B83" s="106"/>
      <c r="C83" s="106"/>
      <c r="D83" s="106"/>
      <c r="E83" s="107"/>
      <c r="F83" s="108">
        <f>F81+F82</f>
        <v>30590000</v>
      </c>
    </row>
    <row r="84" spans="1:6" x14ac:dyDescent="0.2">
      <c r="A84" s="100" t="s">
        <v>63</v>
      </c>
      <c r="B84" s="101"/>
      <c r="C84" s="102"/>
      <c r="D84" s="102"/>
      <c r="E84" s="103"/>
      <c r="F84" s="104">
        <v>7456174</v>
      </c>
    </row>
    <row r="85" spans="1:6" x14ac:dyDescent="0.2">
      <c r="A85" s="105" t="s">
        <v>64</v>
      </c>
      <c r="B85" s="106"/>
      <c r="C85" s="106"/>
      <c r="D85" s="106"/>
      <c r="E85" s="107"/>
      <c r="F85" s="108">
        <f>F84+F83</f>
        <v>38046174</v>
      </c>
    </row>
    <row r="86" spans="1:6" x14ac:dyDescent="0.2">
      <c r="A86" s="132"/>
      <c r="B86" s="133"/>
      <c r="C86" s="133"/>
      <c r="D86" s="133"/>
      <c r="E86" s="134"/>
      <c r="F86" s="135"/>
    </row>
    <row r="88" spans="1:6" x14ac:dyDescent="0.2">
      <c r="C88" s="131"/>
    </row>
    <row r="90" spans="1:6" x14ac:dyDescent="0.2">
      <c r="C90" s="130"/>
      <c r="D90" t="s">
        <v>68</v>
      </c>
    </row>
  </sheetData>
  <mergeCells count="10">
    <mergeCell ref="B1:F1"/>
    <mergeCell ref="E2:F2"/>
    <mergeCell ref="B6:F6"/>
    <mergeCell ref="A5:F5"/>
    <mergeCell ref="B4:F4"/>
    <mergeCell ref="B70:E70"/>
    <mergeCell ref="B69:E69"/>
    <mergeCell ref="A33:F33"/>
    <mergeCell ref="B7:F7"/>
    <mergeCell ref="A29:F3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50"/>
  <sheetViews>
    <sheetView topLeftCell="A34" workbookViewId="0">
      <selection activeCell="F51" sqref="F51"/>
    </sheetView>
  </sheetViews>
  <sheetFormatPr baseColWidth="10" defaultColWidth="11.5703125" defaultRowHeight="12.75" x14ac:dyDescent="0.2"/>
  <cols>
    <col min="1" max="1" width="61.5703125" customWidth="1"/>
    <col min="2" max="2" width="35.28515625" customWidth="1"/>
    <col min="5" max="5" width="13.7109375" customWidth="1"/>
    <col min="6" max="6" width="14.85546875" customWidth="1"/>
  </cols>
  <sheetData>
    <row r="3" spans="1:6" ht="15.75" x14ac:dyDescent="0.25">
      <c r="A3" s="1" t="s">
        <v>0</v>
      </c>
      <c r="B3" s="199"/>
      <c r="C3" s="200"/>
      <c r="D3" s="200"/>
      <c r="E3" s="200"/>
      <c r="F3" s="200"/>
    </row>
    <row r="4" spans="1:6" ht="31.5" x14ac:dyDescent="0.25">
      <c r="A4" s="2"/>
      <c r="B4" s="16"/>
      <c r="C4" s="17" t="s">
        <v>19</v>
      </c>
      <c r="D4" s="128"/>
      <c r="E4" s="207"/>
      <c r="F4" s="201"/>
    </row>
    <row r="5" spans="1:6" ht="15.75" x14ac:dyDescent="0.25">
      <c r="A5" s="1"/>
      <c r="B5" s="3" t="s">
        <v>16</v>
      </c>
      <c r="C5" s="109" t="s">
        <v>17</v>
      </c>
      <c r="D5" s="129" t="s">
        <v>67</v>
      </c>
      <c r="E5" s="127"/>
      <c r="F5" s="127"/>
    </row>
    <row r="6" spans="1:6" ht="15.75" x14ac:dyDescent="0.25">
      <c r="A6" s="2" t="s">
        <v>1</v>
      </c>
      <c r="B6" s="202"/>
      <c r="C6" s="203"/>
      <c r="D6" s="206"/>
      <c r="E6" s="206"/>
      <c r="F6" s="206"/>
    </row>
    <row r="7" spans="1:6" ht="15" x14ac:dyDescent="0.2">
      <c r="A7" s="204"/>
      <c r="B7" s="205"/>
      <c r="C7" s="205"/>
      <c r="D7" s="205"/>
      <c r="E7" s="205"/>
      <c r="F7" s="205"/>
    </row>
    <row r="8" spans="1:6" ht="82.5" customHeight="1" x14ac:dyDescent="0.25">
      <c r="A8" s="1" t="s">
        <v>6</v>
      </c>
      <c r="B8" s="202"/>
      <c r="C8" s="203"/>
      <c r="D8" s="203"/>
      <c r="E8" s="203"/>
      <c r="F8" s="203"/>
    </row>
    <row r="9" spans="1:6" ht="15.75" x14ac:dyDescent="0.25">
      <c r="A9" s="2" t="s">
        <v>7</v>
      </c>
      <c r="B9" s="208" t="s">
        <v>20</v>
      </c>
      <c r="C9" s="209"/>
      <c r="D9" s="210"/>
      <c r="E9" s="210"/>
      <c r="F9" s="211"/>
    </row>
    <row r="10" spans="1:6" ht="15" x14ac:dyDescent="0.2">
      <c r="A10" s="9" t="s">
        <v>8</v>
      </c>
      <c r="B10" s="15"/>
      <c r="C10" s="19"/>
      <c r="D10" s="120"/>
      <c r="E10" s="111"/>
      <c r="F10" s="112"/>
    </row>
    <row r="11" spans="1:6" ht="15" x14ac:dyDescent="0.2">
      <c r="A11" s="10" t="s">
        <v>9</v>
      </c>
      <c r="B11" s="12"/>
      <c r="C11" s="19"/>
      <c r="D11" s="121"/>
      <c r="E11" s="111"/>
      <c r="F11" s="111"/>
    </row>
    <row r="12" spans="1:6" ht="15" x14ac:dyDescent="0.2">
      <c r="A12" s="10" t="s">
        <v>10</v>
      </c>
      <c r="B12" s="11"/>
      <c r="C12" s="118"/>
      <c r="D12" s="120"/>
      <c r="E12" s="111"/>
      <c r="F12" s="111"/>
    </row>
    <row r="13" spans="1:6" ht="15" x14ac:dyDescent="0.2">
      <c r="A13" s="10" t="s">
        <v>11</v>
      </c>
      <c r="B13" s="11"/>
      <c r="C13" s="19"/>
      <c r="D13" s="120"/>
      <c r="E13" s="111"/>
      <c r="F13" s="111"/>
    </row>
    <row r="14" spans="1:6" ht="15" x14ac:dyDescent="0.2">
      <c r="A14" s="10" t="s">
        <v>12</v>
      </c>
      <c r="B14" s="11"/>
      <c r="C14" s="19"/>
      <c r="D14" s="120"/>
      <c r="E14" s="113"/>
      <c r="F14" s="111"/>
    </row>
    <row r="15" spans="1:6" ht="15" x14ac:dyDescent="0.2">
      <c r="A15" s="10" t="s">
        <v>13</v>
      </c>
      <c r="B15" s="13"/>
      <c r="C15" s="13"/>
      <c r="D15" s="122"/>
      <c r="E15" s="114"/>
      <c r="F15" s="114"/>
    </row>
    <row r="16" spans="1:6" ht="15" x14ac:dyDescent="0.2">
      <c r="A16" s="7" t="s">
        <v>14</v>
      </c>
      <c r="B16" s="14"/>
      <c r="C16" s="19"/>
      <c r="D16" s="123"/>
      <c r="E16" s="115"/>
      <c r="F16" s="115"/>
    </row>
    <row r="17" spans="1:6" ht="15.75" x14ac:dyDescent="0.25">
      <c r="A17" s="8"/>
      <c r="B17" s="4"/>
      <c r="C17" s="110"/>
      <c r="D17" s="124"/>
      <c r="E17" s="115"/>
      <c r="F17" s="115"/>
    </row>
    <row r="18" spans="1:6" ht="15.75" x14ac:dyDescent="0.25">
      <c r="A18" s="8" t="s">
        <v>18</v>
      </c>
      <c r="B18" s="4"/>
      <c r="C18" s="110"/>
      <c r="D18" s="124"/>
      <c r="E18" s="115"/>
      <c r="F18" s="115"/>
    </row>
    <row r="19" spans="1:6" ht="15.75" x14ac:dyDescent="0.25">
      <c r="A19" s="8" t="s">
        <v>2</v>
      </c>
      <c r="B19" s="5"/>
      <c r="C19" s="21"/>
      <c r="D19" s="124"/>
      <c r="E19" s="115"/>
      <c r="F19" s="115"/>
    </row>
    <row r="20" spans="1:6" ht="15.75" x14ac:dyDescent="0.25">
      <c r="A20" s="8" t="s">
        <v>3</v>
      </c>
      <c r="B20" s="4"/>
      <c r="C20" s="18"/>
      <c r="D20" s="125"/>
      <c r="E20" s="116"/>
      <c r="F20" s="116"/>
    </row>
    <row r="21" spans="1:6" ht="15.75" x14ac:dyDescent="0.25">
      <c r="A21" s="8" t="s">
        <v>14</v>
      </c>
      <c r="B21" s="4"/>
      <c r="C21" s="110"/>
      <c r="D21" s="136"/>
      <c r="E21" s="116"/>
      <c r="F21" s="116"/>
    </row>
    <row r="22" spans="1:6" ht="15.75" x14ac:dyDescent="0.25">
      <c r="A22" s="8" t="s">
        <v>4</v>
      </c>
      <c r="B22" s="4"/>
      <c r="C22" s="119"/>
      <c r="D22" s="124"/>
      <c r="E22" s="116"/>
      <c r="F22" s="20"/>
    </row>
    <row r="23" spans="1:6" ht="15.75" x14ac:dyDescent="0.25">
      <c r="A23" s="8" t="s">
        <v>5</v>
      </c>
      <c r="B23" s="4"/>
      <c r="C23" s="110"/>
      <c r="D23" s="124"/>
      <c r="E23" s="116"/>
      <c r="F23" s="116"/>
    </row>
    <row r="24" spans="1:6" ht="15.75" x14ac:dyDescent="0.25">
      <c r="A24" s="8"/>
      <c r="B24" s="4"/>
      <c r="C24" s="110"/>
      <c r="D24" s="124"/>
      <c r="E24" s="116"/>
      <c r="F24" s="116"/>
    </row>
    <row r="25" spans="1:6" ht="30.75" customHeight="1" x14ac:dyDescent="0.25">
      <c r="A25" s="2" t="s">
        <v>15</v>
      </c>
      <c r="B25" s="5"/>
      <c r="C25" s="22"/>
      <c r="D25" s="125"/>
      <c r="E25" s="126"/>
      <c r="F25" s="117"/>
    </row>
    <row r="26" spans="1:6" ht="15" x14ac:dyDescent="0.2">
      <c r="A26" s="6"/>
      <c r="B26" s="5"/>
      <c r="C26" s="18"/>
      <c r="D26" s="125"/>
      <c r="E26" s="20"/>
      <c r="F26" s="20"/>
    </row>
    <row r="27" spans="1:6" ht="15" x14ac:dyDescent="0.2">
      <c r="A27" s="6"/>
      <c r="B27" s="5"/>
      <c r="C27" s="18"/>
      <c r="D27" s="125"/>
      <c r="E27" s="20"/>
      <c r="F27" s="20"/>
    </row>
    <row r="28" spans="1:6" ht="15" x14ac:dyDescent="0.2">
      <c r="A28" s="6"/>
      <c r="B28" s="5"/>
      <c r="C28" s="18"/>
      <c r="D28" s="125"/>
      <c r="E28" s="20"/>
      <c r="F28" s="20"/>
    </row>
    <row r="32" spans="1:6" x14ac:dyDescent="0.2">
      <c r="A32" s="190" t="s">
        <v>21</v>
      </c>
      <c r="B32" s="191"/>
      <c r="C32" s="191"/>
      <c r="D32" s="191"/>
      <c r="E32" s="191"/>
      <c r="F32" s="192"/>
    </row>
    <row r="33" spans="1:6" x14ac:dyDescent="0.2">
      <c r="A33" s="193"/>
      <c r="B33" s="194"/>
      <c r="C33" s="194"/>
      <c r="D33" s="194"/>
      <c r="E33" s="194"/>
      <c r="F33" s="195"/>
    </row>
    <row r="34" spans="1:6" x14ac:dyDescent="0.2">
      <c r="A34" s="196"/>
      <c r="B34" s="197"/>
      <c r="C34" s="197"/>
      <c r="D34" s="197"/>
      <c r="E34" s="197"/>
      <c r="F34" s="198"/>
    </row>
    <row r="35" spans="1:6" x14ac:dyDescent="0.2">
      <c r="A35" s="23" t="s">
        <v>22</v>
      </c>
      <c r="B35" s="24" t="s">
        <v>23</v>
      </c>
      <c r="C35" s="25" t="s">
        <v>24</v>
      </c>
      <c r="D35" s="25" t="s">
        <v>25</v>
      </c>
      <c r="E35" s="26" t="s">
        <v>26</v>
      </c>
      <c r="F35" s="27" t="s">
        <v>27</v>
      </c>
    </row>
    <row r="36" spans="1:6" x14ac:dyDescent="0.2">
      <c r="A36" s="75" t="s">
        <v>69</v>
      </c>
      <c r="B36" s="76"/>
      <c r="C36" s="76"/>
      <c r="D36" s="76"/>
      <c r="E36" s="77"/>
      <c r="F36" s="78"/>
    </row>
    <row r="37" spans="1:6" ht="28.5" customHeight="1" x14ac:dyDescent="0.2">
      <c r="A37" s="79" t="s">
        <v>51</v>
      </c>
      <c r="B37" s="80"/>
      <c r="C37" s="81"/>
      <c r="D37" s="80"/>
      <c r="E37" s="82"/>
      <c r="F37" s="83"/>
    </row>
    <row r="38" spans="1:6" x14ac:dyDescent="0.2">
      <c r="A38" s="84" t="s">
        <v>52</v>
      </c>
      <c r="B38" s="84" t="s">
        <v>53</v>
      </c>
      <c r="C38" s="84">
        <v>1</v>
      </c>
      <c r="D38" s="85">
        <v>1</v>
      </c>
      <c r="E38" s="85">
        <v>600000</v>
      </c>
      <c r="F38" s="85">
        <f>C38*D38*E38</f>
        <v>600000</v>
      </c>
    </row>
    <row r="39" spans="1:6" ht="16.5" customHeight="1" x14ac:dyDescent="0.2">
      <c r="A39" s="86" t="s">
        <v>65</v>
      </c>
      <c r="B39" s="84" t="s">
        <v>54</v>
      </c>
      <c r="C39" s="84">
        <v>20</v>
      </c>
      <c r="D39" s="85">
        <v>2</v>
      </c>
      <c r="E39" s="85">
        <v>10000</v>
      </c>
      <c r="F39" s="85">
        <f t="shared" ref="F39:F42" si="0">C39*D39*E39</f>
        <v>400000</v>
      </c>
    </row>
    <row r="40" spans="1:6" ht="29.25" customHeight="1" x14ac:dyDescent="0.2">
      <c r="A40" s="86" t="s">
        <v>55</v>
      </c>
      <c r="B40" s="84" t="s">
        <v>54</v>
      </c>
      <c r="C40" s="86">
        <v>2</v>
      </c>
      <c r="D40" s="87">
        <v>3</v>
      </c>
      <c r="E40" s="87">
        <v>85000</v>
      </c>
      <c r="F40" s="85">
        <f t="shared" si="0"/>
        <v>510000</v>
      </c>
    </row>
    <row r="41" spans="1:6" ht="26.25" customHeight="1" x14ac:dyDescent="0.2">
      <c r="A41" s="86" t="s">
        <v>56</v>
      </c>
      <c r="B41" s="84"/>
      <c r="C41" s="86">
        <v>2</v>
      </c>
      <c r="D41" s="87">
        <v>2</v>
      </c>
      <c r="E41" s="87">
        <v>20000</v>
      </c>
      <c r="F41" s="85">
        <f t="shared" si="0"/>
        <v>80000</v>
      </c>
    </row>
    <row r="42" spans="1:6" ht="23.25" customHeight="1" x14ac:dyDescent="0.2">
      <c r="A42" s="86" t="s">
        <v>66</v>
      </c>
      <c r="B42" s="84" t="s">
        <v>54</v>
      </c>
      <c r="C42" s="86">
        <v>20</v>
      </c>
      <c r="D42" s="87">
        <v>2</v>
      </c>
      <c r="E42" s="87">
        <v>10000</v>
      </c>
      <c r="F42" s="85">
        <f t="shared" si="0"/>
        <v>400000</v>
      </c>
    </row>
    <row r="43" spans="1:6" ht="33.75" customHeight="1" x14ac:dyDescent="0.2">
      <c r="A43" s="88" t="s">
        <v>57</v>
      </c>
      <c r="B43" s="180"/>
      <c r="C43" s="181"/>
      <c r="D43" s="181"/>
      <c r="E43" s="182"/>
      <c r="F43" s="89">
        <f>F38+F39+F40+F42</f>
        <v>1910000</v>
      </c>
    </row>
    <row r="44" spans="1:6" ht="19.5" customHeight="1" x14ac:dyDescent="0.2">
      <c r="A44" s="86" t="s">
        <v>70</v>
      </c>
      <c r="B44" s="86" t="s">
        <v>58</v>
      </c>
      <c r="C44" s="86">
        <v>1</v>
      </c>
      <c r="D44" s="90">
        <v>4</v>
      </c>
      <c r="E44" s="87">
        <v>150000</v>
      </c>
      <c r="F44" s="85">
        <f t="shared" ref="F44:F45" si="1">C44*D44*E44</f>
        <v>600000</v>
      </c>
    </row>
    <row r="45" spans="1:6" ht="25.5" customHeight="1" x14ac:dyDescent="0.2">
      <c r="A45" s="88" t="s">
        <v>37</v>
      </c>
      <c r="B45" s="88" t="s">
        <v>60</v>
      </c>
      <c r="C45" s="88">
        <v>60</v>
      </c>
      <c r="D45" s="91">
        <v>1</v>
      </c>
      <c r="E45" s="91">
        <v>4500</v>
      </c>
      <c r="F45" s="85">
        <f t="shared" si="1"/>
        <v>270000</v>
      </c>
    </row>
    <row r="46" spans="1:6" x14ac:dyDescent="0.2">
      <c r="A46" s="92" t="s">
        <v>61</v>
      </c>
      <c r="B46" s="93"/>
      <c r="C46" s="92"/>
      <c r="D46" s="92"/>
      <c r="E46" s="94"/>
      <c r="F46" s="95">
        <f>F45+F44+F43+F42+F41+F40+F39+F38</f>
        <v>4770000</v>
      </c>
    </row>
    <row r="47" spans="1:6" x14ac:dyDescent="0.2">
      <c r="A47" s="96" t="s">
        <v>62</v>
      </c>
      <c r="B47" s="97"/>
      <c r="C47" s="97"/>
      <c r="D47" s="97"/>
      <c r="E47" s="98"/>
      <c r="F47" s="99" t="s">
        <v>71</v>
      </c>
    </row>
    <row r="48" spans="1:6" x14ac:dyDescent="0.2">
      <c r="A48" s="100" t="s">
        <v>63</v>
      </c>
      <c r="B48" s="101"/>
      <c r="C48" s="102"/>
      <c r="D48" s="102"/>
      <c r="E48" s="103"/>
      <c r="F48" s="104"/>
    </row>
    <row r="49" spans="1:6" x14ac:dyDescent="0.2">
      <c r="A49" s="105" t="s">
        <v>64</v>
      </c>
      <c r="B49" s="106"/>
      <c r="C49" s="106"/>
      <c r="D49" s="106"/>
      <c r="E49" s="107"/>
      <c r="F49" s="108" t="s">
        <v>71</v>
      </c>
    </row>
    <row r="50" spans="1:6" x14ac:dyDescent="0.2">
      <c r="A50" s="132"/>
      <c r="B50" s="133"/>
      <c r="C50" s="133"/>
      <c r="D50" s="133"/>
      <c r="E50" s="134"/>
      <c r="F50" s="135"/>
    </row>
  </sheetData>
  <mergeCells count="8">
    <mergeCell ref="B43:E43"/>
    <mergeCell ref="B3:F3"/>
    <mergeCell ref="E4:F4"/>
    <mergeCell ref="A7:F7"/>
    <mergeCell ref="B8:F8"/>
    <mergeCell ref="B9:F9"/>
    <mergeCell ref="A32:F34"/>
    <mergeCell ref="B6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BUDGET1</vt:lpstr>
      <vt:lpstr>BUDGET2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Pacis irambona</dc:creator>
  <cp:lastModifiedBy>BEE</cp:lastModifiedBy>
  <dcterms:created xsi:type="dcterms:W3CDTF">2024-02-05T15:39:15Z</dcterms:created>
  <dcterms:modified xsi:type="dcterms:W3CDTF">2024-08-29T14:27:35Z</dcterms:modified>
</cp:coreProperties>
</file>